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9.xml"/>
  <Override ContentType="application/vnd.openxmlformats-officedocument.spreadsheetml.worksheet+xml" PartName="/xl/worksheets/sheet8.xml"/>
  <Override ContentType="application/vnd.openxmlformats-officedocument.spreadsheetml.worksheet+xml" PartName="/xl/worksheets/sheet7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10.xml"/>
  <Override ContentType="application/vnd.openxmlformats-officedocument.drawing+xml" PartName="/xl/drawings/drawing9.xml"/>
  <Override ContentType="application/vnd.openxmlformats-officedocument.drawing+xml" PartName="/xl/drawings/drawing8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officedocument.drawing+xml" PartName="/xl/drawings/drawing1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drawingml.chart+xml" PartName="/xl/charts/chart1.xml"/>
  <Override ContentType="application/vnd.openxmlformats-officedocument.drawingml.chart+xml" PartName="/xl/charts/chart4.xml"/>
  <Override ContentType="application/vnd.openxmlformats-officedocument.drawingml.chart+xml" PartName="/xl/charts/chart5.xml"/>
  <Override ContentType="application/vnd.openxmlformats-officedocument.drawingml.chart+xml" PartName="/xl/charts/chart3.xml"/>
  <Override ContentType="application/vnd.openxmlformats-officedocument.drawingml.chart+xml" PartName="/xl/charts/chart2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Dashboard" sheetId="1" r:id="rId5"/>
    <sheet state="visible" name="Interview Log" sheetId="2" r:id="rId6"/>
    <sheet state="visible" name="Journey Map" sheetId="3" r:id="rId7"/>
    <sheet state="visible" name="Journey Emotion Map" sheetId="4" r:id="rId8"/>
    <sheet state="visible" name="Friction Log" sheetId="5" r:id="rId9"/>
    <sheet state="visible" name="Quotes" sheetId="6" r:id="rId10"/>
    <sheet state="visible" name="Themes" sheetId="7" r:id="rId11"/>
    <sheet state="visible" name="Opportunities" sheetId="8" r:id="rId12"/>
    <sheet state="hidden" name="Data" sheetId="9" r:id="rId13"/>
    <sheet state="visible" name="Executive Summary" sheetId="10" r:id="rId14"/>
    <sheet state="visible" name="Automate" sheetId="11" r:id="rId15"/>
  </sheets>
  <definedNames>
    <definedName hidden="1" localSheetId="1" name="_xlnm._FilterDatabase">'Interview Log'!$A$1:$F$9</definedName>
    <definedName hidden="1" localSheetId="4" name="_xlnm._FilterDatabase">'Friction Log'!$A$1:$F$9</definedName>
    <definedName hidden="1" localSheetId="5" name="_xlnm._FilterDatabase">Quotes!$A$1:$E$19</definedName>
    <definedName hidden="1" localSheetId="6" name="_xlnm._FilterDatabase">Themes!$A$1:$E$9</definedName>
    <definedName hidden="1" localSheetId="7" name="_xlnm._FilterDatabase">Opportunities!$A$1:$G$8</definedName>
  </definedNames>
  <calcPr/>
</workbook>
</file>

<file path=xl/sharedStrings.xml><?xml version="1.0" encoding="utf-8"?>
<sst xmlns="http://schemas.openxmlformats.org/spreadsheetml/2006/main" count="411" uniqueCount="187">
  <si>
    <t>Journey synthesis dashboard</t>
  </si>
  <si>
    <t>Type over the sample rows in each tab and this updates automatically</t>
  </si>
  <si>
    <t>🧭  JOURNEY HEALTH</t>
  </si>
  <si>
    <t>👥  PARTICIPANTS</t>
  </si>
  <si>
    <t>✅  JOURNEY COMPLETION</t>
  </si>
  <si>
    <t>out of 100</t>
  </si>
  <si>
    <t>interviewed</t>
  </si>
  <si>
    <t>🔥  TOP FRICTION STAGE</t>
  </si>
  <si>
    <t>😊  MOST POSITIVE STAGE</t>
  </si>
  <si>
    <t>🚀  HIGH-PRIORITY OPPS</t>
  </si>
  <si>
    <t>most friction</t>
  </si>
  <si>
    <t>best sentiment</t>
  </si>
  <si>
    <t>P0 + P1</t>
  </si>
  <si>
    <t>Made with ❤ by unitQ  ·  www.unitq.com</t>
  </si>
  <si>
    <t>⚡ Ready to automate this? Upload your customer journey interviews into interviewQ → www.unitq.com</t>
  </si>
  <si>
    <t>Participant</t>
  </si>
  <si>
    <t>Segment</t>
  </si>
  <si>
    <t>Lifecycle stage</t>
  </si>
  <si>
    <t>Interview date</t>
  </si>
  <si>
    <t>Moderator</t>
  </si>
  <si>
    <t>Status</t>
  </si>
  <si>
    <t>P1 · Maria Chen</t>
  </si>
  <si>
    <t>Mid-Market</t>
  </si>
  <si>
    <t>Adoption</t>
  </si>
  <si>
    <t>2026-06-10</t>
  </si>
  <si>
    <t>Kristen</t>
  </si>
  <si>
    <t>Synthesized</t>
  </si>
  <si>
    <t>P2 · Devon Blake</t>
  </si>
  <si>
    <t>Enterprise</t>
  </si>
  <si>
    <t>Onboarding</t>
  </si>
  <si>
    <t>2026-06-11</t>
  </si>
  <si>
    <t>P3 · Aisha Rahman</t>
  </si>
  <si>
    <t>SMB</t>
  </si>
  <si>
    <t>Evaluation</t>
  </si>
  <si>
    <t>2026-06-12</t>
  </si>
  <si>
    <t>Sam</t>
  </si>
  <si>
    <t>P4 · Tom Nguyen</t>
  </si>
  <si>
    <t>Renewal</t>
  </si>
  <si>
    <t>2026-06-13</t>
  </si>
  <si>
    <t>P5 · Priya Patel</t>
  </si>
  <si>
    <t>Expansion</t>
  </si>
  <si>
    <t>2026-06-16</t>
  </si>
  <si>
    <t>Completed</t>
  </si>
  <si>
    <t>P6 · Luis Ortega</t>
  </si>
  <si>
    <t>Discovery</t>
  </si>
  <si>
    <t>2026-06-17</t>
  </si>
  <si>
    <t>P7 · Hannah Kim</t>
  </si>
  <si>
    <t>2026-06-18</t>
  </si>
  <si>
    <t>P8 · Grace Miller</t>
  </si>
  <si>
    <t>Purchase</t>
  </si>
  <si>
    <t>2026-06-19</t>
  </si>
  <si>
    <t>Scheduled</t>
  </si>
  <si>
    <t>Journey map  ⭐⭐⭐⭐⭐</t>
  </si>
  <si>
    <t>Think Miro — but in Sheets. One row per stage: what the customer wants, what they experience, how they feel, and where the openings are.</t>
  </si>
  <si>
    <t>Stage</t>
  </si>
  <si>
    <t>Customer goal</t>
  </si>
  <si>
    <t>Experience</t>
  </si>
  <si>
    <t>Emotion</t>
  </si>
  <si>
    <t>Pain points</t>
  </si>
  <si>
    <t>Opportunities</t>
  </si>
  <si>
    <t>Realize there's a better way to handle this</t>
  </si>
  <si>
    <t>Found us through a peer recommendation and a comparison article</t>
  </si>
  <si>
    <t>😊 Positive</t>
  </si>
  <si>
    <t>Hard to tell how we differ from alternatives</t>
  </si>
  <si>
    <t>Sharper category messaging on landing pages</t>
  </si>
  <si>
    <t>Confirm it fits our stack and budget</t>
  </si>
  <si>
    <t>Trial was quick to start, but pricing tiers were confusing</t>
  </si>
  <si>
    <t>😐 Neutral</t>
  </si>
  <si>
    <t>Pricing page raised more questions than it answered</t>
  </si>
  <si>
    <t>Interactive pricing / ROI calculator</t>
  </si>
  <si>
    <t>Get sign-off and buy without friction</t>
  </si>
  <si>
    <t>Procurement and security review slowed everything down</t>
  </si>
  <si>
    <t>Security and compliance docs were hard to find</t>
  </si>
  <si>
    <t>Self-serve trust center with SOC2 + DPA</t>
  </si>
  <si>
    <t>Get the team set up and to first value fast</t>
  </si>
  <si>
    <t>Setup had too many required steps and an unclear next step</t>
  </si>
  <si>
    <t>😞 Negative</t>
  </si>
  <si>
    <t>Stalled on required fields; unsure what to do first</t>
  </si>
  <si>
    <t>Guided 2-step express setup with templates</t>
  </si>
  <si>
    <t>Make it part of the daily workflow</t>
  </si>
  <si>
    <t>Core features clicked well once they were discovered</t>
  </si>
  <si>
    <t>The most valuable features were buried</t>
  </si>
  <si>
    <t>Surface high-value features in-app</t>
  </si>
  <si>
    <t>Roll it out to more teams</t>
  </si>
  <si>
    <t>Wanted to add seats, but approval was a manual process</t>
  </si>
  <si>
    <t>No self-serve way to add seats or teams</t>
  </si>
  <si>
    <t>In-product seat expansion + admin controls</t>
  </si>
  <si>
    <t>Justify the renewal to leadership</t>
  </si>
  <si>
    <t>Value was clear, but the reporting was all manual</t>
  </si>
  <si>
    <t>Hard to export an exec-ready value summary</t>
  </si>
  <si>
    <t>One-click renewal value report</t>
  </si>
  <si>
    <t>Journey emotion map  ⭐⭐⭐⭐⭐</t>
  </si>
  <si>
    <t>A heatmap of coded quotes by emotion at each stage — spot where the journey feels good and where it hurts.</t>
  </si>
  <si>
    <t>Issue</t>
  </si>
  <si>
    <t>Journey stage</t>
  </si>
  <si>
    <t>Frequency</t>
  </si>
  <si>
    <t>Severity</t>
  </si>
  <si>
    <t>Evidence</t>
  </si>
  <si>
    <t>Owner</t>
  </si>
  <si>
    <t>Onboarding has too many required steps</t>
  </si>
  <si>
    <t>Critical</t>
  </si>
  <si>
    <t>P2 &amp; P6 stalled; one nearly abandoned setup</t>
  </si>
  <si>
    <t>Pricing tiers are confusing</t>
  </si>
  <si>
    <t>High</t>
  </si>
  <si>
    <t>P3 &amp; P8 both got stuck on the pricing page</t>
  </si>
  <si>
    <t>Best features are buried</t>
  </si>
  <si>
    <t>Medium</t>
  </si>
  <si>
    <t>P1 &amp; P7 couldn't find key features</t>
  </si>
  <si>
    <t>Security / compliance docs hard to find</t>
  </si>
  <si>
    <t>P4's procurement asked repeatedly</t>
  </si>
  <si>
    <t>No self-serve seat expansion</t>
  </si>
  <si>
    <t>P5 wanted seats but was blocked</t>
  </si>
  <si>
    <t>Unclear next step after setup</t>
  </si>
  <si>
    <t>P2 unsure what to do first</t>
  </si>
  <si>
    <t>Renewal reporting is manual</t>
  </si>
  <si>
    <t>P4 built the value deck by hand</t>
  </si>
  <si>
    <t>Weak category differentiation</t>
  </si>
  <si>
    <t>Low</t>
  </si>
  <si>
    <t>P6 unsure how we differ from others</t>
  </si>
  <si>
    <t>Quote</t>
  </si>
  <si>
    <t>Theme</t>
  </si>
  <si>
    <t>“A peer told me this was the one to try.”</t>
  </si>
  <si>
    <t>Awareness &amp; differentiation</t>
  </si>
  <si>
    <t>“I couldn’t tell how you were different at first.”</t>
  </si>
  <si>
    <t>“The trial was fast to get going.”</t>
  </si>
  <si>
    <t>Value realization</t>
  </si>
  <si>
    <t>“Your pricing tiers confused me.”</t>
  </si>
  <si>
    <t>Pricing clarity</t>
  </si>
  <si>
    <t>“I wasn’t sure which plan we needed.”</t>
  </si>
  <si>
    <t>“Pricing was the biggest question mark.”</t>
  </si>
  <si>
    <t>“Security review held everything up.”</t>
  </si>
  <si>
    <t>Trust &amp; security</t>
  </si>
  <si>
    <t>“I had to hunt for your compliance docs.”</t>
  </si>
  <si>
    <t>“Setup had way too many steps.”</t>
  </si>
  <si>
    <t>Setup friction</t>
  </si>
  <si>
    <t>“After setup I wasn’t sure what to do.”</t>
  </si>
  <si>
    <t>“Onboarding felt heavier than it needed to be.”</t>
  </si>
  <si>
    <t>“Once running, it fit our workflow well.”</t>
  </si>
  <si>
    <t>“Some features were hard to find.”</t>
  </si>
  <si>
    <t>Feature depth</t>
  </si>
  <si>
    <t>“The best features were a little buried.”</t>
  </si>
  <si>
    <t>“We wanted more seats but got blocked.”</t>
  </si>
  <si>
    <t>Expansion path</t>
  </si>
  <si>
    <t>“Adding a team should be self-serve.”</t>
  </si>
  <si>
    <t>“The value at renewal was obvious.”</t>
  </si>
  <si>
    <t>Renewal value</t>
  </si>
  <si>
    <t>“I had to build the renewal deck by hand.”</t>
  </si>
  <si>
    <t>Sentiment</t>
  </si>
  <si>
    <t>Confidence</t>
  </si>
  <si>
    <t>Mixed</t>
  </si>
  <si>
    <t>Negative</t>
  </si>
  <si>
    <t>Positive</t>
  </si>
  <si>
    <t>Neutral</t>
  </si>
  <si>
    <t>Opportunity</t>
  </si>
  <si>
    <t>Business impact</t>
  </si>
  <si>
    <t>Customer impact</t>
  </si>
  <si>
    <t>Effort</t>
  </si>
  <si>
    <t>Priority</t>
  </si>
  <si>
    <t>Guided 2-step express setup</t>
  </si>
  <si>
    <t>P0</t>
  </si>
  <si>
    <t>Self-serve trust center (SOC2 + DPA)</t>
  </si>
  <si>
    <t>P1</t>
  </si>
  <si>
    <t>In-product seat expansion</t>
  </si>
  <si>
    <t>Sharper category messaging</t>
  </si>
  <si>
    <t>P2</t>
  </si>
  <si>
    <t>Friction</t>
  </si>
  <si>
    <t>Satisfaction</t>
  </si>
  <si>
    <t>Coverage</t>
  </si>
  <si>
    <t>Count</t>
  </si>
  <si>
    <t>Executive summary</t>
  </si>
  <si>
    <t>Auto-generated from the tabs — edit the data and this updates.</t>
  </si>
  <si>
    <t>🔥  TOP 5 JOURNEY PAIN POINTS</t>
  </si>
  <si>
    <t>🔻  HIGHEST DROP-OFF STAGE</t>
  </si>
  <si>
    <t>🚀  BIGGEST OPPORTUNITY</t>
  </si>
  <si>
    <t>🙂  MOST COMMON EMOTION</t>
  </si>
  <si>
    <t>✅  QUICK WINS (LOW EFFORT)</t>
  </si>
  <si>
    <t>Journey health</t>
  </si>
  <si>
    <t>Journey completion</t>
  </si>
  <si>
    <t>High-priority opps</t>
  </si>
  <si>
    <t>Ready to automate this?</t>
  </si>
  <si>
    <t>Instead of manually mapping stages, emotions, friction, and opportunities…</t>
  </si>
  <si>
    <t>Upload your customer journey interviews into interviewQ and receive:</t>
  </si>
  <si>
    <t>✔  AI-mapped journey stages &amp; emotions</t>
  </si>
  <si>
    <t>✔  Friction ranked by severity</t>
  </si>
  <si>
    <t>✔  Executive-ready opportunities</t>
  </si>
  <si>
    <t>✔  Interactive journey report</t>
  </si>
  <si>
    <t>Learn more →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</si>
</sst>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5">
    <font>
      <sz val="11.0"/>
      <color theme="1"/>
      <name val="Calibri"/>
      <scheme val="minor"/>
    </font>
    <font>
      <b/>
      <sz val="23.0"/>
      <color rgb="FF1E98FF"/>
      <name val="Poppins"/>
    </font>
    <font>
      <sz val="10.0"/>
      <color rgb="FF767676"/>
      <name val="Poppins"/>
    </font>
    <font>
      <sz val="11.0"/>
      <color theme="1"/>
      <name val="Calibri"/>
    </font>
    <font>
      <b/>
      <sz val="9.0"/>
      <color rgb="FF0B6FC2"/>
      <name val="Poppins"/>
    </font>
    <font>
      <b/>
      <sz val="9.0"/>
      <color rgb="FF12426A"/>
      <name val="Poppins"/>
    </font>
    <font>
      <b/>
      <sz val="9.0"/>
      <color rgb="FF0E7C6B"/>
      <name val="Poppins"/>
    </font>
    <font>
      <b/>
      <sz val="28.0"/>
      <color rgb="FF0B6FC2"/>
      <name val="Poppins"/>
    </font>
    <font>
      <b/>
      <sz val="28.0"/>
      <color rgb="FF12426A"/>
      <name val="Poppins"/>
    </font>
    <font>
      <b/>
      <sz val="28.0"/>
      <color rgb="FF0E7C6B"/>
      <name val="Poppins"/>
    </font>
    <font>
      <sz val="9.0"/>
      <color rgb="FF767676"/>
      <name val="Roboto"/>
    </font>
    <font>
      <sz val="11.0"/>
      <color rgb="FF0E7C6B"/>
      <name val="Roboto"/>
    </font>
    <font>
      <b/>
      <sz val="9.0"/>
      <color rgb="FFB23A26"/>
      <name val="Poppins"/>
    </font>
    <font>
      <b/>
      <sz val="9.0"/>
      <color rgb="FF1E7A44"/>
      <name val="Poppins"/>
    </font>
    <font>
      <b/>
      <sz val="9.0"/>
      <color rgb="FF9A6400"/>
      <name val="Poppins"/>
    </font>
    <font>
      <b/>
      <sz val="15.0"/>
      <color rgb="FFB23A26"/>
      <name val="Poppins"/>
    </font>
    <font>
      <b/>
      <sz val="15.0"/>
      <color rgb="FF1E7A44"/>
      <name val="Poppins"/>
    </font>
    <font>
      <b/>
      <sz val="28.0"/>
      <color rgb="FF9A6400"/>
      <name val="Poppins"/>
    </font>
    <font>
      <b/>
      <sz val="9.0"/>
      <color rgb="FF1E98FF"/>
      <name val="Poppins"/>
    </font>
    <font>
      <b/>
      <sz val="11.0"/>
      <color rgb="FFFFFFFF"/>
      <name val="Poppins"/>
    </font>
    <font>
      <sz val="10.0"/>
      <color rgb="FF001B31"/>
      <name val="Roboto"/>
    </font>
    <font>
      <color theme="1"/>
      <name val="Calibri"/>
      <scheme val="minor"/>
    </font>
    <font>
      <b/>
      <sz val="18.0"/>
      <color rgb="FF001B31"/>
      <name val="Poppins"/>
    </font>
    <font>
      <b/>
      <sz val="10.0"/>
      <color rgb="FF12426A"/>
      <name val="Poppins"/>
    </font>
    <font>
      <b/>
      <sz val="11.0"/>
      <color rgb="FF7A3EA1"/>
      <name val="Poppins"/>
    </font>
    <font/>
    <font>
      <b/>
      <sz val="11.0"/>
      <color rgb="FFB23A26"/>
      <name val="Poppins"/>
    </font>
    <font>
      <b/>
      <sz val="11.0"/>
      <color rgb="FF0E7C6B"/>
      <name val="Poppins"/>
    </font>
    <font>
      <b/>
      <sz val="11.0"/>
      <color rgb="FF9A6400"/>
      <name val="Poppins"/>
    </font>
    <font>
      <b/>
      <sz val="11.0"/>
      <color rgb="FF1E7A44"/>
      <name val="Poppins"/>
    </font>
    <font>
      <b/>
      <sz val="18.0"/>
      <color rgb="FF1E98FF"/>
      <name val="Poppins"/>
    </font>
    <font>
      <i/>
      <sz val="11.0"/>
      <color rgb="FF767676"/>
      <name val="Roboto"/>
    </font>
    <font>
      <b/>
      <sz val="12.0"/>
      <color rgb="FF001B31"/>
      <name val="Poppins"/>
    </font>
    <font>
      <sz val="11.0"/>
      <color rgb="FF001B31"/>
      <name val="Roboto"/>
    </font>
    <font>
      <b/>
      <u/>
      <sz val="12.0"/>
      <color rgb="FF0000FF"/>
      <name val="Poppins"/>
    </font>
  </fonts>
  <fills count="13">
    <fill>
      <patternFill patternType="none"/>
    </fill>
    <fill>
      <patternFill patternType="lightGray"/>
    </fill>
    <fill>
      <patternFill patternType="solid">
        <fgColor rgb="FF1E98FF"/>
        <bgColor rgb="FF1E98FF"/>
      </patternFill>
    </fill>
    <fill>
      <patternFill patternType="solid">
        <fgColor rgb="FFE1F0FF"/>
        <bgColor rgb="FFE1F0FF"/>
      </patternFill>
    </fill>
    <fill>
      <patternFill patternType="solid">
        <fgColor rgb="FFDDE6EE"/>
        <bgColor rgb="FFDDE6EE"/>
      </patternFill>
    </fill>
    <fill>
      <patternFill patternType="solid">
        <fgColor rgb="FFE1F6F3"/>
        <bgColor rgb="FFE1F6F3"/>
      </patternFill>
    </fill>
    <fill>
      <patternFill patternType="solid">
        <fgColor rgb="FFFBE5E1"/>
        <bgColor rgb="FFFBE5E1"/>
      </patternFill>
    </fill>
    <fill>
      <patternFill patternType="solid">
        <fgColor rgb="FFE4F4EB"/>
        <bgColor rgb="FFE4F4EB"/>
      </patternFill>
    </fill>
    <fill>
      <patternFill patternType="solid">
        <fgColor rgb="FFFDF0D9"/>
        <bgColor rgb="FFFDF0D9"/>
      </patternFill>
    </fill>
    <fill>
      <patternFill patternType="solid">
        <fgColor rgb="FF001B31"/>
        <bgColor rgb="FF001B31"/>
      </patternFill>
    </fill>
    <fill>
      <patternFill patternType="solid">
        <fgColor rgb="FFF5FAFF"/>
        <bgColor rgb="FFF5FAFF"/>
      </patternFill>
    </fill>
    <fill>
      <patternFill patternType="solid">
        <fgColor rgb="FFECF7FF"/>
        <bgColor rgb="FFECF7FF"/>
      </patternFill>
    </fill>
    <fill>
      <patternFill patternType="solid">
        <fgColor rgb="FFF1E8F8"/>
        <bgColor rgb="FFF1E8F8"/>
      </patternFill>
    </fill>
  </fills>
  <borders count="19">
    <border/>
    <border>
      <left/>
      <right/>
      <top/>
      <bottom/>
    </border>
    <border>
      <left style="thick">
        <color rgb="FF0B6FC2"/>
      </left>
      <right style="thin">
        <color rgb="FFFFFFFF"/>
      </right>
      <top style="thin">
        <color rgb="FFFFFFFF"/>
      </top>
      <bottom style="thin">
        <color rgb="FFFFFFFF"/>
      </bottom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</border>
    <border>
      <left style="thick">
        <color rgb="FF12426A"/>
      </left>
      <right style="thin">
        <color rgb="FFFFFFFF"/>
      </right>
      <top style="thin">
        <color rgb="FFFFFFFF"/>
      </top>
      <bottom style="thin">
        <color rgb="FFFFFFFF"/>
      </bottom>
    </border>
    <border>
      <left style="thick">
        <color rgb="FF0E7C6B"/>
      </left>
      <right style="thin">
        <color rgb="FFFFFFFF"/>
      </right>
      <top style="thin">
        <color rgb="FFFFFFFF"/>
      </top>
      <bottom style="thin">
        <color rgb="FFFFFFFF"/>
      </bottom>
    </border>
    <border>
      <left style="thick">
        <color rgb="FFB23A26"/>
      </left>
      <right style="thin">
        <color rgb="FFFFFFFF"/>
      </right>
      <top style="thin">
        <color rgb="FFFFFFFF"/>
      </top>
      <bottom style="thin">
        <color rgb="FFFFFFFF"/>
      </bottom>
    </border>
    <border>
      <left style="thick">
        <color rgb="FF1E7A44"/>
      </left>
      <right style="thin">
        <color rgb="FFFFFFFF"/>
      </right>
      <top style="thin">
        <color rgb="FFFFFFFF"/>
      </top>
      <bottom style="thin">
        <color rgb="FFFFFFFF"/>
      </bottom>
    </border>
    <border>
      <left style="thick">
        <color rgb="FF9A6400"/>
      </left>
      <right style="thin">
        <color rgb="FFFFFFFF"/>
      </right>
      <top style="thin">
        <color rgb="FFFFFFFF"/>
      </top>
      <bottom style="thin">
        <color rgb="FFFFFFFF"/>
      </bottom>
    </border>
    <border>
      <left style="thin">
        <color rgb="FFE5E5E5"/>
      </left>
      <right style="thin">
        <color rgb="FFE5E5E5"/>
      </right>
      <top style="thin">
        <color rgb="FFE5E5E5"/>
      </top>
      <bottom style="thin">
        <color rgb="FFE5E5E5"/>
      </bottom>
    </border>
    <border>
      <left style="thick">
        <color rgb="FF7A3EA1"/>
      </left>
      <top style="thin">
        <color rgb="FFFFFFFF"/>
      </top>
      <bottom style="thin">
        <color rgb="FFFFFFFF"/>
      </bottom>
    </border>
    <border>
      <top style="thin">
        <color rgb="FFFFFFFF"/>
      </top>
      <bottom style="thin">
        <color rgb="FFFFFFFF"/>
      </bottom>
    </border>
    <border>
      <right style="thin">
        <color rgb="FFFFFFFF"/>
      </right>
      <top style="thin">
        <color rgb="FFFFFFFF"/>
      </top>
      <bottom style="thin">
        <color rgb="FFFFFFFF"/>
      </bottom>
    </border>
    <border>
      <left style="thick">
        <color rgb="FF7A3EA1"/>
      </left>
      <right style="thin">
        <color rgb="FFFFFFFF"/>
      </right>
      <top style="thin">
        <color rgb="FFFFFFFF"/>
      </top>
      <bottom style="thin">
        <color rgb="FFFFFFFF"/>
      </bottom>
    </border>
    <border>
      <left style="thick">
        <color rgb="FFB23A26"/>
      </left>
      <top style="thin">
        <color rgb="FFFFFFFF"/>
      </top>
      <bottom style="thin">
        <color rgb="FFFFFFFF"/>
      </bottom>
    </border>
    <border>
      <left style="thick">
        <color rgb="FF0E7C6B"/>
      </left>
      <top style="thin">
        <color rgb="FFFFFFFF"/>
      </top>
      <bottom style="thin">
        <color rgb="FFFFFFFF"/>
      </bottom>
    </border>
    <border>
      <left style="thick">
        <color rgb="FF9A6400"/>
      </left>
      <top style="thin">
        <color rgb="FFFFFFFF"/>
      </top>
      <bottom style="thin">
        <color rgb="FFFFFFFF"/>
      </bottom>
    </border>
    <border>
      <left style="thick">
        <color rgb="FF1E7A44"/>
      </left>
      <top style="thin">
        <color rgb="FFFFFFFF"/>
      </top>
      <bottom style="thin">
        <color rgb="FFFFFFFF"/>
      </bottom>
    </border>
    <border>
      <left style="thick">
        <color rgb="FF1E98FF"/>
      </left>
      <right style="thin">
        <color rgb="FFE5E5E5"/>
      </right>
      <top style="thin">
        <color rgb="FFE5E5E5"/>
      </top>
      <bottom style="thin">
        <color rgb="FFE5E5E5"/>
      </bottom>
    </border>
  </borders>
  <cellStyleXfs count="1">
    <xf borderId="0" fillId="0" fontId="0" numFmtId="0" applyAlignment="1" applyFont="1"/>
  </cellStyleXfs>
  <cellXfs count="68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left" shrinkToFit="0" vertical="center" wrapText="0"/>
    </xf>
    <xf borderId="0" fillId="0" fontId="2" numFmtId="0" xfId="0" applyAlignment="1" applyFont="1">
      <alignment readingOrder="0" shrinkToFit="0" vertical="bottom" wrapText="0"/>
    </xf>
    <xf borderId="1" fillId="2" fontId="3" numFmtId="0" xfId="0" applyAlignment="1" applyBorder="1" applyFill="1" applyFont="1">
      <alignment shrinkToFit="0" vertical="bottom" wrapText="0"/>
    </xf>
    <xf borderId="2" fillId="3" fontId="4" numFmtId="0" xfId="0" applyAlignment="1" applyBorder="1" applyFill="1" applyFont="1">
      <alignment horizontal="left" shrinkToFit="0" vertical="center" wrapText="0"/>
    </xf>
    <xf borderId="3" fillId="3" fontId="3" numFmtId="0" xfId="0" applyAlignment="1" applyBorder="1" applyFont="1">
      <alignment shrinkToFit="0" vertical="bottom" wrapText="0"/>
    </xf>
    <xf borderId="4" fillId="4" fontId="5" numFmtId="0" xfId="0" applyAlignment="1" applyBorder="1" applyFill="1" applyFont="1">
      <alignment horizontal="left" shrinkToFit="0" vertical="center" wrapText="0"/>
    </xf>
    <xf borderId="3" fillId="4" fontId="3" numFmtId="0" xfId="0" applyAlignment="1" applyBorder="1" applyFont="1">
      <alignment shrinkToFit="0" vertical="bottom" wrapText="0"/>
    </xf>
    <xf borderId="5" fillId="5" fontId="6" numFmtId="0" xfId="0" applyAlignment="1" applyBorder="1" applyFill="1" applyFont="1">
      <alignment horizontal="left" shrinkToFit="0" vertical="center" wrapText="0"/>
    </xf>
    <xf borderId="3" fillId="5" fontId="3" numFmtId="0" xfId="0" applyAlignment="1" applyBorder="1" applyFont="1">
      <alignment shrinkToFit="0" vertical="bottom" wrapText="0"/>
    </xf>
    <xf borderId="2" fillId="3" fontId="7" numFmtId="1" xfId="0" applyAlignment="1" applyBorder="1" applyFont="1" applyNumberFormat="1">
      <alignment horizontal="left" shrinkToFit="0" vertical="center" wrapText="0"/>
    </xf>
    <xf borderId="4" fillId="4" fontId="8" numFmtId="1" xfId="0" applyAlignment="1" applyBorder="1" applyFont="1" applyNumberFormat="1">
      <alignment horizontal="left" shrinkToFit="0" vertical="center" wrapText="0"/>
    </xf>
    <xf borderId="5" fillId="5" fontId="9" numFmtId="9" xfId="0" applyAlignment="1" applyBorder="1" applyFont="1" applyNumberFormat="1">
      <alignment horizontal="left" shrinkToFit="0" vertical="center" wrapText="0"/>
    </xf>
    <xf borderId="2" fillId="3" fontId="10" numFmtId="0" xfId="0" applyAlignment="1" applyBorder="1" applyFont="1">
      <alignment horizontal="left" shrinkToFit="0" vertical="top" wrapText="0"/>
    </xf>
    <xf borderId="4" fillId="4" fontId="10" numFmtId="0" xfId="0" applyAlignment="1" applyBorder="1" applyFont="1">
      <alignment horizontal="left" shrinkToFit="0" vertical="top" wrapText="0"/>
    </xf>
    <xf borderId="5" fillId="5" fontId="11" numFmtId="0" xfId="0" applyAlignment="1" applyBorder="1" applyFont="1">
      <alignment shrinkToFit="0" vertical="center" wrapText="0"/>
    </xf>
    <xf borderId="6" fillId="6" fontId="12" numFmtId="0" xfId="0" applyAlignment="1" applyBorder="1" applyFill="1" applyFont="1">
      <alignment horizontal="left" shrinkToFit="0" vertical="center" wrapText="0"/>
    </xf>
    <xf borderId="3" fillId="6" fontId="3" numFmtId="0" xfId="0" applyAlignment="1" applyBorder="1" applyFont="1">
      <alignment shrinkToFit="0" vertical="bottom" wrapText="0"/>
    </xf>
    <xf borderId="7" fillId="7" fontId="13" numFmtId="0" xfId="0" applyAlignment="1" applyBorder="1" applyFill="1" applyFont="1">
      <alignment horizontal="left" shrinkToFit="0" vertical="center" wrapText="0"/>
    </xf>
    <xf borderId="3" fillId="7" fontId="3" numFmtId="0" xfId="0" applyAlignment="1" applyBorder="1" applyFont="1">
      <alignment shrinkToFit="0" vertical="bottom" wrapText="0"/>
    </xf>
    <xf borderId="8" fillId="8" fontId="14" numFmtId="0" xfId="0" applyAlignment="1" applyBorder="1" applyFill="1" applyFont="1">
      <alignment horizontal="left" shrinkToFit="0" vertical="center" wrapText="0"/>
    </xf>
    <xf borderId="3" fillId="8" fontId="3" numFmtId="0" xfId="0" applyAlignment="1" applyBorder="1" applyFont="1">
      <alignment shrinkToFit="0" vertical="bottom" wrapText="0"/>
    </xf>
    <xf borderId="6" fillId="6" fontId="15" numFmtId="0" xfId="0" applyAlignment="1" applyBorder="1" applyFont="1">
      <alignment horizontal="left" shrinkToFit="0" vertical="center" wrapText="0"/>
    </xf>
    <xf borderId="7" fillId="7" fontId="16" numFmtId="0" xfId="0" applyAlignment="1" applyBorder="1" applyFont="1">
      <alignment horizontal="left" shrinkToFit="0" vertical="center" wrapText="0"/>
    </xf>
    <xf borderId="8" fillId="8" fontId="17" numFmtId="0" xfId="0" applyAlignment="1" applyBorder="1" applyFont="1">
      <alignment horizontal="left" shrinkToFit="0" vertical="center" wrapText="0"/>
    </xf>
    <xf borderId="6" fillId="6" fontId="10" numFmtId="0" xfId="0" applyAlignment="1" applyBorder="1" applyFont="1">
      <alignment horizontal="left" shrinkToFit="0" vertical="top" wrapText="0"/>
    </xf>
    <xf borderId="7" fillId="7" fontId="10" numFmtId="0" xfId="0" applyAlignment="1" applyBorder="1" applyFont="1">
      <alignment horizontal="left" shrinkToFit="0" vertical="top" wrapText="0"/>
    </xf>
    <xf borderId="8" fillId="8" fontId="10" numFmtId="0" xfId="0" applyAlignment="1" applyBorder="1" applyFont="1">
      <alignment horizontal="left" shrinkToFit="0" vertical="top" wrapText="0"/>
    </xf>
    <xf borderId="0" fillId="0" fontId="10" numFmtId="0" xfId="0" applyAlignment="1" applyFont="1">
      <alignment shrinkToFit="0" vertical="bottom" wrapText="0"/>
    </xf>
    <xf borderId="0" fillId="0" fontId="18" numFmtId="0" xfId="0" applyAlignment="1" applyFont="1">
      <alignment shrinkToFit="0" vertical="bottom" wrapText="0"/>
    </xf>
    <xf borderId="9" fillId="9" fontId="19" numFmtId="0" xfId="0" applyAlignment="1" applyBorder="1" applyFill="1" applyFont="1">
      <alignment horizontal="left" shrinkToFit="0" vertical="center" wrapText="1"/>
    </xf>
    <xf borderId="9" fillId="9" fontId="19" numFmtId="0" xfId="0" applyAlignment="1" applyBorder="1" applyFont="1">
      <alignment horizontal="left" readingOrder="0" shrinkToFit="0" vertical="center" wrapText="1"/>
    </xf>
    <xf borderId="9" fillId="0" fontId="20" numFmtId="0" xfId="0" applyAlignment="1" applyBorder="1" applyFont="1">
      <alignment shrinkToFit="0" vertical="center" wrapText="1"/>
    </xf>
    <xf borderId="9" fillId="10" fontId="20" numFmtId="0" xfId="0" applyAlignment="1" applyBorder="1" applyFill="1" applyFont="1">
      <alignment shrinkToFit="0" vertical="center" wrapText="1"/>
    </xf>
    <xf borderId="0" fillId="0" fontId="21" numFmtId="0" xfId="0" applyFont="1"/>
    <xf borderId="0" fillId="0" fontId="22" numFmtId="0" xfId="0" applyAlignment="1" applyFont="1">
      <alignment shrinkToFit="0" vertical="bottom" wrapText="0"/>
    </xf>
    <xf borderId="9" fillId="11" fontId="23" numFmtId="0" xfId="0" applyAlignment="1" applyBorder="1" applyFill="1" applyFont="1">
      <alignment shrinkToFit="0" vertical="center" wrapText="1"/>
    </xf>
    <xf borderId="9" fillId="0" fontId="20" numFmtId="0" xfId="0" applyAlignment="1" applyBorder="1" applyFont="1">
      <alignment horizontal="center" shrinkToFit="0" vertical="center" wrapText="1"/>
    </xf>
    <xf borderId="9" fillId="0" fontId="20" numFmtId="0" xfId="0" applyAlignment="1" applyBorder="1" applyFont="1">
      <alignment horizontal="center" shrinkToFit="0" vertical="center" wrapText="0"/>
    </xf>
    <xf borderId="9" fillId="10" fontId="20" numFmtId="0" xfId="0" applyAlignment="1" applyBorder="1" applyFont="1">
      <alignment horizontal="center" shrinkToFit="0" vertical="center" wrapText="0"/>
    </xf>
    <xf borderId="0" fillId="0" fontId="3" numFmtId="9" xfId="0" applyAlignment="1" applyFont="1" applyNumberFormat="1">
      <alignment shrinkToFit="0" vertical="bottom" wrapText="0"/>
    </xf>
    <xf borderId="0" fillId="0" fontId="1" numFmtId="0" xfId="0" applyAlignment="1" applyFont="1">
      <alignment shrinkToFit="0" vertical="bottom" wrapText="0"/>
    </xf>
    <xf borderId="0" fillId="0" fontId="2" numFmtId="0" xfId="0" applyAlignment="1" applyFont="1">
      <alignment shrinkToFit="0" vertical="bottom" wrapText="0"/>
    </xf>
    <xf borderId="10" fillId="12" fontId="24" numFmtId="0" xfId="0" applyAlignment="1" applyBorder="1" applyFill="1" applyFont="1">
      <alignment shrinkToFit="0" vertical="bottom" wrapText="0"/>
    </xf>
    <xf borderId="11" fillId="0" fontId="25" numFmtId="0" xfId="0" applyBorder="1" applyFont="1"/>
    <xf borderId="12" fillId="0" fontId="25" numFmtId="0" xfId="0" applyBorder="1" applyFont="1"/>
    <xf borderId="10" fillId="12" fontId="20" numFmtId="0" xfId="0" applyAlignment="1" applyBorder="1" applyFont="1">
      <alignment shrinkToFit="0" vertical="center" wrapText="1"/>
    </xf>
    <xf borderId="13" fillId="12" fontId="3" numFmtId="0" xfId="0" applyAlignment="1" applyBorder="1" applyFont="1">
      <alignment shrinkToFit="0" vertical="bottom" wrapText="0"/>
    </xf>
    <xf borderId="3" fillId="12" fontId="3" numFmtId="0" xfId="0" applyAlignment="1" applyBorder="1" applyFont="1">
      <alignment shrinkToFit="0" vertical="bottom" wrapText="0"/>
    </xf>
    <xf borderId="14" fillId="6" fontId="26" numFmtId="0" xfId="0" applyAlignment="1" applyBorder="1" applyFont="1">
      <alignment shrinkToFit="0" vertical="bottom" wrapText="0"/>
    </xf>
    <xf borderId="14" fillId="6" fontId="20" numFmtId="0" xfId="0" applyAlignment="1" applyBorder="1" applyFont="1">
      <alignment shrinkToFit="0" vertical="center" wrapText="1"/>
    </xf>
    <xf borderId="6" fillId="6" fontId="3" numFmtId="0" xfId="0" applyAlignment="1" applyBorder="1" applyFont="1">
      <alignment shrinkToFit="0" vertical="bottom" wrapText="0"/>
    </xf>
    <xf borderId="15" fillId="5" fontId="27" numFmtId="0" xfId="0" applyAlignment="1" applyBorder="1" applyFont="1">
      <alignment shrinkToFit="0" vertical="bottom" wrapText="0"/>
    </xf>
    <xf borderId="15" fillId="5" fontId="20" numFmtId="0" xfId="0" applyAlignment="1" applyBorder="1" applyFont="1">
      <alignment shrinkToFit="0" vertical="center" wrapText="1"/>
    </xf>
    <xf borderId="5" fillId="5" fontId="3" numFmtId="0" xfId="0" applyAlignment="1" applyBorder="1" applyFont="1">
      <alignment shrinkToFit="0" vertical="bottom" wrapText="0"/>
    </xf>
    <xf borderId="16" fillId="8" fontId="28" numFmtId="0" xfId="0" applyAlignment="1" applyBorder="1" applyFont="1">
      <alignment shrinkToFit="0" vertical="bottom" wrapText="0"/>
    </xf>
    <xf borderId="16" fillId="8" fontId="20" numFmtId="0" xfId="0" applyAlignment="1" applyBorder="1" applyFont="1">
      <alignment shrinkToFit="0" vertical="center" wrapText="1"/>
    </xf>
    <xf borderId="8" fillId="8" fontId="3" numFmtId="0" xfId="0" applyAlignment="1" applyBorder="1" applyFont="1">
      <alignment shrinkToFit="0" vertical="bottom" wrapText="0"/>
    </xf>
    <xf borderId="17" fillId="7" fontId="29" numFmtId="0" xfId="0" applyAlignment="1" applyBorder="1" applyFont="1">
      <alignment shrinkToFit="0" vertical="bottom" wrapText="0"/>
    </xf>
    <xf borderId="17" fillId="7" fontId="20" numFmtId="0" xfId="0" applyAlignment="1" applyBorder="1" applyFont="1">
      <alignment shrinkToFit="0" vertical="center" wrapText="1"/>
    </xf>
    <xf borderId="7" fillId="7" fontId="3" numFmtId="0" xfId="0" applyAlignment="1" applyBorder="1" applyFont="1">
      <alignment shrinkToFit="0" vertical="bottom" wrapText="0"/>
    </xf>
    <xf borderId="0" fillId="0" fontId="5" numFmtId="0" xfId="0" applyAlignment="1" applyFont="1">
      <alignment shrinkToFit="0" vertical="bottom" wrapText="0"/>
    </xf>
    <xf borderId="0" fillId="0" fontId="30" numFmtId="0" xfId="0" applyAlignment="1" applyFont="1">
      <alignment shrinkToFit="0" vertical="bottom" wrapText="0"/>
    </xf>
    <xf borderId="0" fillId="0" fontId="30" numFmtId="9" xfId="0" applyAlignment="1" applyFont="1" applyNumberFormat="1">
      <alignment shrinkToFit="0" vertical="bottom" wrapText="0"/>
    </xf>
    <xf borderId="0" fillId="0" fontId="31" numFmtId="0" xfId="0" applyAlignment="1" applyFont="1">
      <alignment shrinkToFit="0" vertical="bottom" wrapText="0"/>
    </xf>
    <xf borderId="0" fillId="0" fontId="32" numFmtId="0" xfId="0" applyAlignment="1" applyFont="1">
      <alignment shrinkToFit="0" vertical="bottom" wrapText="0"/>
    </xf>
    <xf borderId="18" fillId="11" fontId="33" numFmtId="0" xfId="0" applyAlignment="1" applyBorder="1" applyFont="1">
      <alignment shrinkToFit="0" vertical="center" wrapText="0"/>
    </xf>
    <xf borderId="0" fillId="0" fontId="34" numFmtId="0" xfId="0" applyAlignment="1" applyFont="1">
      <alignment readingOrder="0" shrinkToFit="0" vertical="bottom" wrapText="0"/>
    </xf>
  </cellXfs>
  <cellStyles count="1">
    <cellStyle xfId="0" name="Normal" builtinId="0"/>
  </cellStyles>
  <dxfs count="5">
    <dxf>
      <font>
        <b/>
        <color rgb="FF1E7A44"/>
        <name val="Roboto"/>
      </font>
      <fill>
        <patternFill patternType="solid">
          <fgColor rgb="FFE4F4EB"/>
          <bgColor rgb="FFE4F4EB"/>
        </patternFill>
      </fill>
      <border/>
    </dxf>
    <dxf>
      <font>
        <b/>
        <color rgb="FF0B6FC2"/>
        <name val="Roboto"/>
      </font>
      <fill>
        <patternFill patternType="solid">
          <fgColor rgb="FFE1F0FF"/>
          <bgColor rgb="FFE1F0FF"/>
        </patternFill>
      </fill>
      <border/>
    </dxf>
    <dxf>
      <font>
        <b/>
        <color rgb="FF9A6400"/>
        <name val="Roboto"/>
      </font>
      <fill>
        <patternFill patternType="solid">
          <fgColor rgb="FFFDF0D9"/>
          <bgColor rgb="FFFDF0D9"/>
        </patternFill>
      </fill>
      <border/>
    </dxf>
    <dxf>
      <font>
        <b/>
        <color rgb="FFB23A26"/>
        <name val="Roboto"/>
      </font>
      <fill>
        <patternFill patternType="solid">
          <fgColor rgb="FFFBE5E1"/>
          <bgColor rgb="FFFBE5E1"/>
        </patternFill>
      </fill>
      <border/>
    </dxf>
    <dxf>
      <font>
        <b/>
        <color rgb="FF5A5A5A"/>
        <name val="Roboto"/>
      </font>
      <fill>
        <patternFill patternType="solid">
          <fgColor rgb="FFEDEDED"/>
          <bgColor rgb="FFEDEDED"/>
        </patternFill>
      </fill>
      <border/>
    </dxf>
  </dxfs>
</styleSheet>
</file>

<file path=xl/_rels/workbook.xml.rels><?xml version="1.0" encoding="UTF-8" standalone="yes"?><Relationships xmlns="http://schemas.openxmlformats.org/package/2006/relationships"><Relationship Id="rId11" Type="http://schemas.openxmlformats.org/officeDocument/2006/relationships/worksheet" Target="worksheets/sheet7.xml"/><Relationship Id="rId10" Type="http://schemas.openxmlformats.org/officeDocument/2006/relationships/worksheet" Target="worksheets/sheet6.xml"/><Relationship Id="rId13" Type="http://schemas.openxmlformats.org/officeDocument/2006/relationships/worksheet" Target="worksheets/sheet9.xml"/><Relationship Id="rId12" Type="http://schemas.openxmlformats.org/officeDocument/2006/relationships/worksheet" Target="worksheets/sheet8.xml"/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9" Type="http://schemas.openxmlformats.org/officeDocument/2006/relationships/worksheet" Target="worksheets/sheet5.xml"/><Relationship Id="rId15" Type="http://schemas.openxmlformats.org/officeDocument/2006/relationships/worksheet" Target="worksheets/sheet11.xml"/><Relationship Id="rId14" Type="http://schemas.openxmlformats.org/officeDocument/2006/relationships/worksheet" Target="worksheets/sheet10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Relationship Id="rId7" Type="http://schemas.openxmlformats.org/officeDocument/2006/relationships/worksheet" Target="worksheets/sheet3.xml"/><Relationship Id="rId8" Type="http://schemas.openxmlformats.org/officeDocument/2006/relationships/worksheet" Target="worksheets/sheet4.xml"/></Relationships>
</file>

<file path=xl/charts/chart1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 i="0" sz="1300">
                <a:solidFill>
                  <a:srgbClr val="757575"/>
                </a:solidFill>
                <a:latin typeface="Arial"/>
              </a:defRPr>
            </a:pPr>
            <a:r>
              <a:rPr b="0" i="0" sz="1300">
                <a:solidFill>
                  <a:srgbClr val="757575"/>
                </a:solidFill>
                <a:latin typeface="Arial"/>
              </a:rPr>
              <a:t>Journey satisfaction by stage</a:t>
            </a:r>
          </a:p>
        </c:rich>
      </c:tx>
      <c:overlay val="0"/>
    </c:title>
    <c:plotArea>
      <c:layout/>
      <c:barChart>
        <c:barDir val="col"/>
        <c:ser>
          <c:idx val="0"/>
          <c:order val="0"/>
          <c:tx>
            <c:v>Satisfaction</c:v>
          </c:tx>
          <c:spPr>
            <a:solidFill>
              <a:srgbClr val="4F81BD"/>
            </a:solidFill>
            <a:ln cmpd="sng">
              <a:noFill/>
            </a:ln>
          </c:spPr>
          <c:cat>
            <c:strRef>
              <c:f>Data!$A$2:$A$8</c:f>
            </c:strRef>
          </c:cat>
          <c:val>
            <c:numRef>
              <c:f>Data!$C$2:$C$8</c:f>
              <c:numCache/>
            </c:numRef>
          </c:val>
        </c:ser>
        <c:axId val="670006200"/>
        <c:axId val="677302705"/>
      </c:barChart>
      <c:catAx>
        <c:axId val="67000620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>
          <a:ln>
            <a:noFill/>
          </a:ln>
        </c:spPr>
        <c:txPr>
          <a:bodyPr/>
          <a:lstStyle/>
          <a:p>
            <a:pPr lvl="0">
              <a:defRPr b="0" i="0" sz="1000">
                <a:solidFill>
                  <a:srgbClr val="000000"/>
                </a:solidFill>
                <a:latin typeface="Calibri"/>
              </a:defRPr>
            </a:pPr>
          </a:p>
        </c:txPr>
        <c:crossAx val="677302705"/>
      </c:catAx>
      <c:valAx>
        <c:axId val="677302705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>
            <a:noFill/>
          </a:ln>
        </c:spPr>
        <c:txPr>
          <a:bodyPr/>
          <a:lstStyle/>
          <a:p>
            <a:pPr lvl="0">
              <a:defRPr b="0" i="0" sz="1000">
                <a:solidFill>
                  <a:srgbClr val="000000"/>
                </a:solidFill>
                <a:latin typeface="Calibri"/>
              </a:defRPr>
            </a:pPr>
          </a:p>
        </c:txPr>
        <c:crossAx val="670006200"/>
      </c:valAx>
      <c:spPr>
        <a:solidFill>
          <a:srgbClr val="FFFFFF"/>
        </a:solidFill>
      </c:spPr>
    </c:plotArea>
    <c:plotVisOnly val="1"/>
  </c:chart>
  <c:spPr>
    <a:solidFill>
      <a:srgbClr val="FFFFFF"/>
    </a:solidFill>
  </c:spPr>
</c:chartSpace>
</file>

<file path=xl/charts/chart2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 i="0" sz="1300">
                <a:solidFill>
                  <a:srgbClr val="757575"/>
                </a:solidFill>
                <a:latin typeface="Arial"/>
              </a:defRPr>
            </a:pPr>
            <a:r>
              <a:rPr b="0" i="0" sz="1300">
                <a:solidFill>
                  <a:srgbClr val="757575"/>
                </a:solidFill>
                <a:latin typeface="Arial"/>
              </a:rPr>
              <a:t>Friction by stage</a:t>
            </a:r>
          </a:p>
        </c:rich>
      </c:tx>
      <c:overlay val="0"/>
    </c:title>
    <c:plotArea>
      <c:layout/>
      <c:barChart>
        <c:barDir val="bar"/>
        <c:ser>
          <c:idx val="0"/>
          <c:order val="0"/>
          <c:tx>
            <c:v>Friction</c:v>
          </c:tx>
          <c:spPr>
            <a:solidFill>
              <a:srgbClr val="4F81BD"/>
            </a:solidFill>
            <a:ln cmpd="sng">
              <a:noFill/>
            </a:ln>
          </c:spPr>
          <c:cat>
            <c:strRef>
              <c:f>Data!$A$2:$A$8</c:f>
            </c:strRef>
          </c:cat>
          <c:val>
            <c:numRef>
              <c:f>Data!$B$2:$B$8</c:f>
              <c:numCache/>
            </c:numRef>
          </c:val>
        </c:ser>
        <c:axId val="1927512849"/>
        <c:axId val="1565373934"/>
      </c:barChart>
      <c:catAx>
        <c:axId val="1927512849"/>
        <c:scaling>
          <c:orientation val="maxMin"/>
        </c:scaling>
        <c:delete val="0"/>
        <c:axPos val="l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>
          <a:ln>
            <a:noFill/>
          </a:ln>
        </c:spPr>
        <c:txPr>
          <a:bodyPr/>
          <a:lstStyle/>
          <a:p>
            <a:pPr lvl="0">
              <a:defRPr b="0" i="0" sz="1000">
                <a:solidFill>
                  <a:srgbClr val="000000"/>
                </a:solidFill>
                <a:latin typeface="Calibri"/>
              </a:defRPr>
            </a:pPr>
          </a:p>
        </c:txPr>
        <c:crossAx val="1565373934"/>
      </c:catAx>
      <c:valAx>
        <c:axId val="1565373934"/>
        <c:scaling>
          <c:orientation val="minMax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>
            <a:noFill/>
          </a:ln>
        </c:spPr>
        <c:txPr>
          <a:bodyPr/>
          <a:lstStyle/>
          <a:p>
            <a:pPr lvl="0">
              <a:defRPr b="0" i="0" sz="1000">
                <a:solidFill>
                  <a:srgbClr val="000000"/>
                </a:solidFill>
                <a:latin typeface="Calibri"/>
              </a:defRPr>
            </a:pPr>
          </a:p>
        </c:txPr>
        <c:crossAx val="1927512849"/>
        <c:crosses val="max"/>
      </c:valAx>
      <c:spPr>
        <a:solidFill>
          <a:srgbClr val="FFFFFF"/>
        </a:solidFill>
      </c:spPr>
    </c:plotArea>
    <c:plotVisOnly val="1"/>
  </c:chart>
  <c:spPr>
    <a:solidFill>
      <a:srgbClr val="FFFFFF"/>
    </a:solidFill>
  </c:spPr>
</c:chartSpace>
</file>

<file path=xl/charts/chart3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 i="0" sz="1300">
                <a:solidFill>
                  <a:srgbClr val="757575"/>
                </a:solidFill>
                <a:latin typeface="Arial"/>
              </a:defRPr>
            </a:pPr>
            <a:r>
              <a:rPr b="0" i="0" sz="1300">
                <a:solidFill>
                  <a:srgbClr val="757575"/>
                </a:solidFill>
                <a:latin typeface="Arial"/>
              </a:rPr>
              <a:t>Themes by frequency</a:t>
            </a:r>
          </a:p>
        </c:rich>
      </c:tx>
      <c:overlay val="0"/>
    </c:title>
    <c:plotArea>
      <c:layout/>
      <c:barChart>
        <c:barDir val="bar"/>
        <c:ser>
          <c:idx val="0"/>
          <c:order val="0"/>
          <c:tx>
            <c:v>Frequency</c:v>
          </c:tx>
          <c:spPr>
            <a:solidFill>
              <a:srgbClr val="4F81BD"/>
            </a:solidFill>
            <a:ln cmpd="sng">
              <a:noFill/>
            </a:ln>
          </c:spPr>
          <c:cat>
            <c:strRef>
              <c:f>Themes!$A$2:$A$9</c:f>
            </c:strRef>
          </c:cat>
          <c:val>
            <c:numRef>
              <c:f>Themes!$C$2:$C$9</c:f>
              <c:numCache/>
            </c:numRef>
          </c:val>
        </c:ser>
        <c:axId val="257417043"/>
        <c:axId val="267824525"/>
      </c:barChart>
      <c:catAx>
        <c:axId val="257417043"/>
        <c:scaling>
          <c:orientation val="maxMin"/>
        </c:scaling>
        <c:delete val="0"/>
        <c:axPos val="l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>
          <a:ln>
            <a:noFill/>
          </a:ln>
        </c:spPr>
        <c:txPr>
          <a:bodyPr/>
          <a:lstStyle/>
          <a:p>
            <a:pPr lvl="0">
              <a:defRPr b="0" i="0" sz="1000">
                <a:solidFill>
                  <a:srgbClr val="000000"/>
                </a:solidFill>
                <a:latin typeface="Calibri"/>
              </a:defRPr>
            </a:pPr>
          </a:p>
        </c:txPr>
        <c:crossAx val="267824525"/>
      </c:catAx>
      <c:valAx>
        <c:axId val="267824525"/>
        <c:scaling>
          <c:orientation val="minMax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>
            <a:noFill/>
          </a:ln>
        </c:spPr>
        <c:txPr>
          <a:bodyPr/>
          <a:lstStyle/>
          <a:p>
            <a:pPr lvl="0">
              <a:defRPr b="0" i="0" sz="1000">
                <a:solidFill>
                  <a:srgbClr val="000000"/>
                </a:solidFill>
                <a:latin typeface="Calibri"/>
              </a:defRPr>
            </a:pPr>
          </a:p>
        </c:txPr>
        <c:crossAx val="257417043"/>
        <c:crosses val="max"/>
      </c:valAx>
      <c:spPr>
        <a:solidFill>
          <a:srgbClr val="FFFFFF"/>
        </a:solidFill>
      </c:spPr>
    </c:plotArea>
    <c:plotVisOnly val="1"/>
  </c:chart>
  <c:spPr>
    <a:solidFill>
      <a:srgbClr val="FFFFFF"/>
    </a:solidFill>
  </c:spPr>
</c:chartSpace>
</file>

<file path=xl/charts/chart4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 i="0" sz="1300">
                <a:solidFill>
                  <a:srgbClr val="757575"/>
                </a:solidFill>
                <a:latin typeface="Arial"/>
              </a:defRPr>
            </a:pPr>
            <a:r>
              <a:rPr b="0" i="0" sz="1300">
                <a:solidFill>
                  <a:srgbClr val="757575"/>
                </a:solidFill>
                <a:latin typeface="Arial"/>
              </a:rPr>
              <a:t>Customer emotion distribution</a:t>
            </a:r>
          </a:p>
        </c:rich>
      </c:tx>
      <c:overlay val="0"/>
    </c:title>
    <c:plotArea>
      <c:layout/>
      <c:pieChart>
        <c:varyColors val="1"/>
        <c:ser>
          <c:idx val="0"/>
          <c:order val="0"/>
          <c:tx>
            <c:strRef>
              <c:f>Data!$B$10</c:f>
            </c:strRef>
          </c:tx>
          <c:dPt>
            <c:idx val="0"/>
            <c:spPr>
              <a:solidFill>
                <a:srgbClr val="4F81BD"/>
              </a:solidFill>
            </c:spPr>
          </c:dPt>
          <c:dPt>
            <c:idx val="1"/>
            <c:spPr>
              <a:solidFill>
                <a:srgbClr val="C0504D"/>
              </a:solidFill>
            </c:spPr>
          </c:dPt>
          <c:dPt>
            <c:idx val="2"/>
            <c:spPr>
              <a:solidFill>
                <a:srgbClr val="9BBB59"/>
              </a:solidFill>
            </c:spPr>
          </c:dPt>
          <c:dLbls>
            <c:dLbl>
              <c:idx val="0"/>
              <c:txPr>
                <a:bodyPr/>
                <a:lstStyle/>
                <a:p>
                  <a:pPr lvl="0">
                    <a:defRPr b="0" i="0" sz="1000">
                      <a:latin typeface="Arial"/>
                    </a:defRPr>
                  </a:pPr>
                </a:p>
              </c:txPr>
              <c:showLegendKey val="0"/>
              <c:showVal val="0"/>
              <c:showCatName val="0"/>
              <c:showSerName val="0"/>
              <c:showPercent val="0"/>
              <c:showBubbleSize val="0"/>
            </c:dLbl>
            <c:dLbl>
              <c:idx val="1"/>
              <c:txPr>
                <a:bodyPr/>
                <a:lstStyle/>
                <a:p>
                  <a:pPr lvl="0">
                    <a:defRPr b="0" i="0" sz="1000">
                      <a:latin typeface="Arial"/>
                    </a:defRPr>
                  </a:pPr>
                </a:p>
              </c:txPr>
              <c:showLegendKey val="0"/>
              <c:showVal val="0"/>
              <c:showCatName val="0"/>
              <c:showSerName val="0"/>
              <c:showPercent val="0"/>
              <c:showBubbleSize val="0"/>
            </c:dLbl>
            <c:dLbl>
              <c:idx val="2"/>
              <c:txPr>
                <a:bodyPr/>
                <a:lstStyle/>
                <a:p>
                  <a:pPr lvl="0">
                    <a:defRPr b="0" i="0" sz="1000">
                      <a:latin typeface="Arial"/>
                    </a:defRPr>
                  </a:pPr>
                </a:p>
              </c:txPr>
              <c:showLegendKey val="0"/>
              <c:showVal val="0"/>
              <c:showCatName val="0"/>
              <c:showSerName val="0"/>
              <c:showPercent val="0"/>
              <c:showBubbleSize val="0"/>
            </c:dLbl>
            <c:showLegendKey val="0"/>
            <c:showVal val="0"/>
            <c:showCatName val="0"/>
            <c:showSerName val="0"/>
            <c:showPercent val="0"/>
            <c:showBubbleSize val="0"/>
            <c:showLeaderLines val="1"/>
          </c:dLbls>
          <c:cat>
            <c:strRef>
              <c:f>Data!$A$11:$A$13</c:f>
            </c:strRef>
          </c:cat>
          <c:val>
            <c:numRef>
              <c:f>Data!$B$11:$B$13</c:f>
              <c:numCache/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firstSliceAng val="0"/>
      </c:pieChart>
      <c:spPr>
        <a:solidFill>
          <a:srgbClr val="FFFFFF"/>
        </a:solidFill>
      </c:spPr>
    </c:plotArea>
    <c:legend>
      <c:legendPos val="r"/>
      <c:overlay val="0"/>
      <c:txPr>
        <a:bodyPr/>
        <a:lstStyle/>
        <a:p>
          <a:pPr lvl="0">
            <a:defRPr b="0" i="0" sz="1000">
              <a:solidFill>
                <a:srgbClr val="000000"/>
              </a:solidFill>
              <a:latin typeface="Calibri"/>
            </a:defRPr>
          </a:pPr>
        </a:p>
      </c:txPr>
    </c:legend>
    <c:plotVisOnly val="1"/>
  </c:chart>
  <c:spPr>
    <a:solidFill>
      <a:srgbClr val="FFFFFF"/>
    </a:solidFill>
  </c:spPr>
</c:chartSpace>
</file>

<file path=xl/charts/chart5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 i="0" sz="1300">
                <a:solidFill>
                  <a:srgbClr val="757575"/>
                </a:solidFill>
                <a:latin typeface="Arial"/>
              </a:defRPr>
            </a:pPr>
            <a:r>
              <a:rPr b="0" i="0" sz="1300">
                <a:solidFill>
                  <a:srgbClr val="757575"/>
                </a:solidFill>
                <a:latin typeface="Arial"/>
              </a:rPr>
              <a:t>Journey completion (coverage by stage)</a:t>
            </a:r>
          </a:p>
        </c:rich>
      </c:tx>
      <c:overlay val="0"/>
    </c:title>
    <c:plotArea>
      <c:layout/>
      <c:barChart>
        <c:barDir val="col"/>
        <c:ser>
          <c:idx val="0"/>
          <c:order val="0"/>
          <c:tx>
            <c:v>Coverage</c:v>
          </c:tx>
          <c:spPr>
            <a:solidFill>
              <a:srgbClr val="4F81BD"/>
            </a:solidFill>
            <a:ln cmpd="sng">
              <a:noFill/>
            </a:ln>
          </c:spPr>
          <c:cat>
            <c:strRef>
              <c:f>Data!$A$2:$A$8</c:f>
            </c:strRef>
          </c:cat>
          <c:val>
            <c:numRef>
              <c:f>Data!$D$2:$D$8</c:f>
              <c:numCache/>
            </c:numRef>
          </c:val>
        </c:ser>
        <c:axId val="1254980105"/>
        <c:axId val="1725782893"/>
      </c:barChart>
      <c:catAx>
        <c:axId val="1254980105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>
          <a:ln>
            <a:noFill/>
          </a:ln>
        </c:spPr>
        <c:txPr>
          <a:bodyPr/>
          <a:lstStyle/>
          <a:p>
            <a:pPr lvl="0">
              <a:defRPr b="0" i="0" sz="1000">
                <a:solidFill>
                  <a:srgbClr val="000000"/>
                </a:solidFill>
                <a:latin typeface="Calibri"/>
              </a:defRPr>
            </a:pPr>
          </a:p>
        </c:txPr>
        <c:crossAx val="1725782893"/>
      </c:catAx>
      <c:valAx>
        <c:axId val="1725782893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>
            <a:noFill/>
          </a:ln>
        </c:spPr>
        <c:txPr>
          <a:bodyPr/>
          <a:lstStyle/>
          <a:p>
            <a:pPr lvl="0">
              <a:defRPr b="0" i="0" sz="1000">
                <a:solidFill>
                  <a:srgbClr val="000000"/>
                </a:solidFill>
                <a:latin typeface="Calibri"/>
              </a:defRPr>
            </a:pPr>
          </a:p>
        </c:txPr>
        <c:crossAx val="1254980105"/>
      </c:valAx>
      <c:spPr>
        <a:solidFill>
          <a:srgbClr val="FFFFFF"/>
        </a:solidFill>
      </c:spPr>
    </c:plotArea>
    <c:plotVisOnly val="1"/>
  </c:chart>
  <c:spPr>
    <a:solidFill>
      <a:srgbClr val="FFFFFF"/>
    </a:solidFill>
  </c:spPr>
</c:chartSpace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Relationship Id="rId3" Type="http://schemas.openxmlformats.org/officeDocument/2006/relationships/chart" Target="../charts/chart3.xml"/><Relationship Id="rId4" Type="http://schemas.openxmlformats.org/officeDocument/2006/relationships/chart" Target="../charts/chart4.xml"/><Relationship Id="rId5" Type="http://schemas.openxmlformats.org/officeDocument/2006/relationships/chart" Target="../charts/chart5.xml"/><Relationship Id="rId6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0</xdr:colOff>
      <xdr:row>12</xdr:row>
      <xdr:rowOff>0</xdr:rowOff>
    </xdr:from>
    <xdr:ext cx="3571875" cy="2552700"/>
    <xdr:graphicFrame>
      <xdr:nvGraphicFramePr>
        <xdr:cNvPr id="1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  <xdr:oneCellAnchor>
    <xdr:from>
      <xdr:col>4</xdr:col>
      <xdr:colOff>0</xdr:colOff>
      <xdr:row>12</xdr:row>
      <xdr:rowOff>0</xdr:rowOff>
    </xdr:from>
    <xdr:ext cx="3695700" cy="2552700"/>
    <xdr:graphicFrame>
      <xdr:nvGraphicFramePr>
        <xdr:cNvPr id="2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2"/>
        </a:graphicData>
      </a:graphic>
    </xdr:graphicFrame>
    <xdr:clientData fLocksWithSheet="0"/>
  </xdr:oneCellAnchor>
  <xdr:oneCellAnchor>
    <xdr:from>
      <xdr:col>1</xdr:col>
      <xdr:colOff>0</xdr:colOff>
      <xdr:row>27</xdr:row>
      <xdr:rowOff>0</xdr:rowOff>
    </xdr:from>
    <xdr:ext cx="3571875" cy="2552700"/>
    <xdr:graphicFrame>
      <xdr:nvGraphicFramePr>
        <xdr:cNvPr id="3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3"/>
        </a:graphicData>
      </a:graphic>
    </xdr:graphicFrame>
    <xdr:clientData fLocksWithSheet="0"/>
  </xdr:oneCellAnchor>
  <xdr:oneCellAnchor>
    <xdr:from>
      <xdr:col>4</xdr:col>
      <xdr:colOff>0</xdr:colOff>
      <xdr:row>27</xdr:row>
      <xdr:rowOff>0</xdr:rowOff>
    </xdr:from>
    <xdr:ext cx="3695700" cy="2552700"/>
    <xdr:graphicFrame>
      <xdr:nvGraphicFramePr>
        <xdr:cNvPr id="4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4"/>
        </a:graphicData>
      </a:graphic>
    </xdr:graphicFrame>
    <xdr:clientData fLocksWithSheet="0"/>
  </xdr:oneCellAnchor>
  <xdr:oneCellAnchor>
    <xdr:from>
      <xdr:col>1</xdr:col>
      <xdr:colOff>0</xdr:colOff>
      <xdr:row>42</xdr:row>
      <xdr:rowOff>0</xdr:rowOff>
    </xdr:from>
    <xdr:ext cx="3571875" cy="2552700"/>
    <xdr:graphicFrame>
      <xdr:nvGraphicFramePr>
        <xdr:cNvPr id="5" name="Chart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5"/>
        </a:graphicData>
      </a:graphic>
    </xdr:graphicFrame>
    <xdr:clientData fLocksWithSheet="0"/>
  </xdr:oneCellAnchor>
  <xdr:oneCellAnchor>
    <xdr:from>
      <xdr:col>9</xdr:col>
      <xdr:colOff>152400</xdr:colOff>
      <xdr:row>0</xdr:row>
      <xdr:rowOff>152400</xdr:rowOff>
    </xdr:from>
    <xdr:ext cx="1428750" cy="1428750"/>
    <xdr:pic>
      <xdr:nvPicPr>
        <xdr:cNvPr id="0" name="image1.png" title="Image"/>
        <xdr:cNvPicPr preferRelativeResize="0"/>
      </xdr:nvPicPr>
      <xdr:blipFill>
        <a:blip cstate="print" r:embed="rId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<Relationships xmlns="http://schemas.openxmlformats.org/package/2006/relationships"><Relationship Id="rId1" Type="http://schemas.openxmlformats.org/officeDocument/2006/relationships/hyperlink" Target="https://www.unitq.com/get-interviewq/" TargetMode="External"/><Relationship Id="rId2" Type="http://schemas.openxmlformats.org/officeDocument/2006/relationships/drawing" Target="../drawings/drawing1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001B31"/>
    <pageSetUpPr/>
  </sheetPr>
  <sheetViews>
    <sheetView showGridLines="0" workbookViewId="0"/>
  </sheetViews>
  <sheetFormatPr customHeight="1" defaultColWidth="14.43" defaultRowHeight="15.0"/>
  <cols>
    <col customWidth="1" min="1" max="1" width="2.0"/>
    <col customWidth="1" min="2" max="2" width="21.0"/>
    <col customWidth="1" min="3" max="3" width="11.0"/>
    <col customWidth="1" min="4" max="4" width="21.0"/>
    <col customWidth="1" min="5" max="5" width="11.0"/>
    <col customWidth="1" min="6" max="6" width="21.0"/>
    <col customWidth="1" min="7" max="7" width="11.0"/>
    <col customWidth="1" min="8" max="26" width="8.71"/>
  </cols>
  <sheetData>
    <row r="1" ht="31.5" customHeight="1">
      <c r="B1" s="1" t="s">
        <v>0</v>
      </c>
    </row>
    <row r="2" ht="18.0" customHeight="1">
      <c r="B2" s="2" t="s">
        <v>1</v>
      </c>
    </row>
    <row r="3" ht="4.5" customHeight="1">
      <c r="B3" s="3"/>
      <c r="C3" s="3"/>
      <c r="D3" s="3"/>
      <c r="E3" s="3"/>
      <c r="F3" s="3"/>
      <c r="G3" s="3"/>
    </row>
    <row r="4" ht="7.5" customHeight="1"/>
    <row r="5" ht="19.5" customHeight="1">
      <c r="B5" s="4" t="s">
        <v>2</v>
      </c>
      <c r="C5" s="5"/>
      <c r="D5" s="6" t="s">
        <v>3</v>
      </c>
      <c r="E5" s="7"/>
      <c r="F5" s="8" t="s">
        <v>4</v>
      </c>
      <c r="G5" s="9"/>
    </row>
    <row r="6" ht="37.5" customHeight="1">
      <c r="B6" s="10">
        <f>ROUND((COUNTIF(Quotes!D2:D200,"😊 Positive")+0.5*COUNTIF(Quotes!D2:D200,"😐 Neutral"))/COUNTA(Quotes!D2:D200)*100,0)</f>
        <v>36</v>
      </c>
      <c r="C6" s="5"/>
      <c r="D6" s="11">
        <f>COUNTA('Interview Log'!B2:B200)</f>
        <v>8</v>
      </c>
      <c r="E6" s="7"/>
      <c r="F6" s="12">
        <f>IFERROR((COUNTIF('Interview Log'!F2:F200,"Completed")+COUNTIF('Interview Log'!F2:F200,"Synthesized"))/COUNTA('Interview Log'!F2:F200),0)</f>
        <v>0.875</v>
      </c>
      <c r="G6" s="9"/>
    </row>
    <row r="7" ht="19.5" customHeight="1">
      <c r="B7" s="13" t="s">
        <v>5</v>
      </c>
      <c r="C7" s="5"/>
      <c r="D7" s="14" t="s">
        <v>6</v>
      </c>
      <c r="E7" s="7"/>
      <c r="F7" s="15" t="str">
        <f>REPT("█",ROUND(F6*10,0))&amp;REPT("░",10-ROUND(F6*10,0))</f>
        <v>█████████░</v>
      </c>
      <c r="G7" s="9"/>
    </row>
    <row r="8" ht="9.75" customHeight="1"/>
    <row r="9" ht="19.5" customHeight="1">
      <c r="B9" s="16" t="s">
        <v>7</v>
      </c>
      <c r="C9" s="17"/>
      <c r="D9" s="18" t="s">
        <v>8</v>
      </c>
      <c r="E9" s="19"/>
      <c r="F9" s="20" t="s">
        <v>9</v>
      </c>
      <c r="G9" s="21"/>
    </row>
    <row r="10" ht="33.75" customHeight="1">
      <c r="B10" s="22" t="str">
        <f t="array" ref="B10">IFERROR(INDEX(Data!A2:A8,MATCH(MAX(Data!B2:B8),Data!B2:B8,0)),"—")</f>
        <v>Onboarding</v>
      </c>
      <c r="C10" s="17"/>
      <c r="D10" s="23" t="str">
        <f t="array" ref="D10">IFERROR(INDEX(Data!A2:A8,MATCH(MAX(Data!C2:C8),Data!C2:C8,0)),"—")</f>
        <v>Renewal</v>
      </c>
      <c r="E10" s="19"/>
      <c r="F10" s="24">
        <f>COUNTIF(Opportunities!F:F,"P0")+COUNTIF(Opportunities!F:F,"P1")</f>
        <v>6</v>
      </c>
      <c r="G10" s="21"/>
    </row>
    <row r="11" ht="21.75" customHeight="1">
      <c r="B11" s="25" t="s">
        <v>10</v>
      </c>
      <c r="C11" s="17"/>
      <c r="D11" s="26" t="s">
        <v>11</v>
      </c>
      <c r="E11" s="19"/>
      <c r="F11" s="27" t="s">
        <v>12</v>
      </c>
      <c r="G11" s="21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>
      <c r="B59" s="28" t="s">
        <v>13</v>
      </c>
    </row>
    <row r="60" ht="15.75" customHeight="1">
      <c r="B60" s="29" t="s">
        <v>14</v>
      </c>
    </row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">
    <mergeCell ref="B1:F1"/>
    <mergeCell ref="B2:G2"/>
  </mergeCells>
  <printOptions/>
  <pageMargins bottom="1.0" footer="0.0" header="0.0" left="0.75" right="0.75" top="1.0"/>
  <pageSetup paperSize="9" orientation="portrait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9B59B6"/>
    <pageSetUpPr/>
  </sheetPr>
  <sheetViews>
    <sheetView showGridLines="0" workbookViewId="0"/>
  </sheetViews>
  <sheetFormatPr customHeight="1" defaultColWidth="14.43" defaultRowHeight="15.0"/>
  <cols>
    <col customWidth="1" min="1" max="1" width="2.0"/>
    <col customWidth="1" min="2" max="4" width="30.0"/>
    <col customWidth="1" min="5" max="5" width="3.0"/>
    <col customWidth="1" min="6" max="26" width="8.71"/>
  </cols>
  <sheetData>
    <row r="1" ht="31.5" customHeight="1">
      <c r="B1" s="41" t="s">
        <v>169</v>
      </c>
    </row>
    <row r="2" ht="18.0" customHeight="1">
      <c r="B2" s="42" t="s">
        <v>170</v>
      </c>
    </row>
    <row r="3" ht="4.5" customHeight="1">
      <c r="B3" s="3"/>
      <c r="C3" s="3"/>
      <c r="D3" s="3"/>
    </row>
    <row r="5" ht="21.75" customHeight="1">
      <c r="B5" s="43" t="s">
        <v>171</v>
      </c>
      <c r="C5" s="44"/>
      <c r="D5" s="45"/>
    </row>
    <row r="6" ht="21.75" customHeight="1">
      <c r="B6" s="46" t="str">
        <f>CONCATENATE("1.  ",'Friction Log'!A2,"  (",'Friction Log'!B2,")  — ",'Friction Log'!D2)</f>
        <v>1.  Onboarding has too many required steps  (Onboarding)  — Critical</v>
      </c>
      <c r="C6" s="44"/>
      <c r="D6" s="45"/>
    </row>
    <row r="7" ht="21.75" customHeight="1">
      <c r="B7" s="46" t="str">
        <f>CONCATENATE("2.  ",'Friction Log'!A3,"  (",'Friction Log'!B3,")  — ",'Friction Log'!D3)</f>
        <v>2.  Pricing tiers are confusing  (Evaluation)  — High</v>
      </c>
      <c r="C7" s="44"/>
      <c r="D7" s="45"/>
    </row>
    <row r="8" ht="21.75" customHeight="1">
      <c r="B8" s="46" t="str">
        <f>CONCATENATE("3.  ",'Friction Log'!A4,"  (",'Friction Log'!B4,")  — ",'Friction Log'!D4)</f>
        <v>3.  Best features are buried  (Adoption)  — Medium</v>
      </c>
      <c r="C8" s="44"/>
      <c r="D8" s="45"/>
    </row>
    <row r="9" ht="21.75" customHeight="1">
      <c r="B9" s="46" t="str">
        <f>CONCATENATE("4.  ",'Friction Log'!A5,"  (",'Friction Log'!B5,")  — ",'Friction Log'!D5)</f>
        <v>4.  Security / compliance docs hard to find  (Purchase)  — High</v>
      </c>
      <c r="C9" s="44"/>
      <c r="D9" s="45"/>
    </row>
    <row r="10" ht="21.75" customHeight="1">
      <c r="B10" s="46" t="str">
        <f>CONCATENATE("5.  ",'Friction Log'!A6,"  (",'Friction Log'!B6,")  — ",'Friction Log'!D6)</f>
        <v>5.  No self-serve seat expansion  (Expansion)  — High</v>
      </c>
      <c r="C10" s="44"/>
      <c r="D10" s="45"/>
    </row>
    <row r="11">
      <c r="B11" s="47"/>
      <c r="C11" s="48"/>
      <c r="D11" s="48"/>
    </row>
    <row r="13" ht="21.75" customHeight="1">
      <c r="B13" s="49" t="s">
        <v>172</v>
      </c>
      <c r="C13" s="44"/>
      <c r="D13" s="45"/>
    </row>
    <row r="14" ht="21.75" customHeight="1">
      <c r="B14" s="50" t="str">
        <f t="array" ref="B14">IFERROR(INDEX(Data!A2:A8,MATCH(MIN(Data!C2:C8),Data!C2:C8,0)),"—")</f>
        <v>Onboarding</v>
      </c>
      <c r="C14" s="44"/>
      <c r="D14" s="45"/>
    </row>
    <row r="15" ht="21.75" customHeight="1">
      <c r="B15" s="50" t="str">
        <f>CONCATENATE("Lowest journey satisfaction · ",TEXT(MIN(Data!C2:C8),"0%")," positive-weighted sentiment")</f>
        <v>Lowest journey satisfaction · 0% positive-weighted sentiment</v>
      </c>
      <c r="C15" s="44"/>
      <c r="D15" s="45"/>
    </row>
    <row r="16">
      <c r="B16" s="51"/>
      <c r="C16" s="17"/>
      <c r="D16" s="17"/>
    </row>
    <row r="18" ht="21.75" customHeight="1">
      <c r="B18" s="52" t="s">
        <v>173</v>
      </c>
      <c r="C18" s="44"/>
      <c r="D18" s="45"/>
    </row>
    <row r="19" ht="21.75" customHeight="1">
      <c r="B19" s="53" t="str">
        <f t="array" ref="B19">IFERROR(INDEX(Opportunities!A:A,MATCH("P0",Opportunities!F:F,0)),"—")</f>
        <v>Guided 2-step express setup</v>
      </c>
      <c r="C19" s="44"/>
      <c r="D19" s="45"/>
    </row>
    <row r="20" ht="21.75" customHeight="1">
      <c r="B20" s="53" t="str">
        <f t="array" ref="B20">CONCATENATE("Stage ",IFERROR(INDEX(Opportunities!B:B,MATCH("P0",Opportunities!F:F,0)),"")," · business ",IFERROR(INDEX(Opportunities!C:C,MATCH("P0",Opportunities!F:F,0)),"")," · owner ",IFERROR(INDEX(Opportunities!G:G,MATCH("P0",Opportunities!F:F,0)),""))</f>
        <v>Stage Onboarding · business High · owner Kristen</v>
      </c>
      <c r="C20" s="44"/>
      <c r="D20" s="45"/>
    </row>
    <row r="21" ht="15.75" customHeight="1">
      <c r="B21" s="54"/>
      <c r="C21" s="9"/>
      <c r="D21" s="9"/>
    </row>
    <row r="22" ht="15.75" customHeight="1"/>
    <row r="23" ht="21.75" customHeight="1">
      <c r="B23" s="55" t="s">
        <v>174</v>
      </c>
      <c r="C23" s="44"/>
      <c r="D23" s="45"/>
    </row>
    <row r="24" ht="21.75" customHeight="1">
      <c r="B24" s="56" t="str">
        <f t="array" ref="B24">IFERROR(INDEX(Data!A11:A13,MATCH(MAX(Data!B11:B13),Data!B11:B13,0)),"—")</f>
        <v>😞 Negative</v>
      </c>
      <c r="C24" s="44"/>
      <c r="D24" s="45"/>
    </row>
    <row r="25" ht="21.75" customHeight="1">
      <c r="B25" s="56" t="str">
        <f>CONCATENATE(MAX(Data!B11:B13)," of ",SUM(Data!B11:B13)," coded quotes")</f>
        <v>9 of 18 coded quotes</v>
      </c>
      <c r="C25" s="44"/>
      <c r="D25" s="45"/>
    </row>
    <row r="26" ht="15.75" customHeight="1">
      <c r="B26" s="57"/>
      <c r="C26" s="21"/>
      <c r="D26" s="21"/>
    </row>
    <row r="27" ht="15.75" customHeight="1"/>
    <row r="28" ht="21.75" customHeight="1">
      <c r="B28" s="58" t="s">
        <v>175</v>
      </c>
      <c r="C28" s="44"/>
      <c r="D28" s="45"/>
    </row>
    <row r="29" ht="21.75" customHeight="1">
      <c r="B29" s="59" t="str">
        <f>CONCATENATE(COUNTIF(Opportunities!E:E,"Low")," low-effort opportunities ready to ship")</f>
        <v>4 low-effort opportunities ready to ship</v>
      </c>
      <c r="C29" s="44"/>
      <c r="D29" s="45"/>
    </row>
    <row r="30" ht="21.75" customHeight="1">
      <c r="B30" s="59" t="str">
        <f t="array" ref="B30">CONCATENATE("Start with: ",IFERROR(INDEX(Opportunities!A:A,MATCH("Low",Opportunities!E:E,0)),"—"))</f>
        <v>Start with: Self-serve trust center (SOC2 + DPA)</v>
      </c>
      <c r="C30" s="44"/>
      <c r="D30" s="45"/>
    </row>
    <row r="31" ht="15.75" customHeight="1">
      <c r="B31" s="60"/>
      <c r="C31" s="19"/>
      <c r="D31" s="19"/>
    </row>
    <row r="32" ht="15.75" customHeight="1"/>
    <row r="33" ht="15.75" customHeight="1">
      <c r="B33" s="61" t="s">
        <v>176</v>
      </c>
      <c r="C33" s="61" t="s">
        <v>177</v>
      </c>
      <c r="D33" s="61" t="s">
        <v>178</v>
      </c>
    </row>
    <row r="34" ht="15.75" customHeight="1">
      <c r="B34" s="62">
        <f>ROUND((COUNTIF(Quotes!D2:D200,"😊 Positive")+0.5*COUNTIF(Quotes!D2:D200,"😐 Neutral"))/COUNTA(Quotes!D2:D200)*100,0)</f>
        <v>36</v>
      </c>
      <c r="C34" s="63">
        <f>IFERROR((COUNTIF('Interview Log'!F2:F200,"Completed")+COUNTIF('Interview Log'!F2:F200,"Synthesized"))/COUNTA('Interview Log'!F2:F200),0)</f>
        <v>0.875</v>
      </c>
      <c r="D34" s="62">
        <f>COUNTIF(Opportunities!F:F,"P0")+COUNTIF(Opportunities!F:F,"P1")</f>
        <v>6</v>
      </c>
    </row>
    <row r="35" ht="15.75" customHeight="1"/>
    <row r="36" ht="15.75" customHeight="1">
      <c r="B36" s="28" t="s">
        <v>13</v>
      </c>
    </row>
    <row r="37" ht="15.75" customHeight="1">
      <c r="B37" s="29"/>
    </row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0">
    <mergeCell ref="B1:D1"/>
    <mergeCell ref="B2:D2"/>
    <mergeCell ref="B5:D5"/>
    <mergeCell ref="B6:D6"/>
    <mergeCell ref="B7:D7"/>
    <mergeCell ref="B8:D8"/>
    <mergeCell ref="B9:D9"/>
    <mergeCell ref="B23:D23"/>
    <mergeCell ref="B24:D24"/>
    <mergeCell ref="B25:D25"/>
    <mergeCell ref="B28:D28"/>
    <mergeCell ref="B29:D29"/>
    <mergeCell ref="B30:D30"/>
    <mergeCell ref="B10:D10"/>
    <mergeCell ref="B13:D13"/>
    <mergeCell ref="B14:D14"/>
    <mergeCell ref="B15:D15"/>
    <mergeCell ref="B18:D18"/>
    <mergeCell ref="B19:D19"/>
    <mergeCell ref="B20:D20"/>
  </mergeCells>
  <printOptions/>
  <pageMargins bottom="1.0" footer="0.0" header="0.0" left="0.75" right="0.75" top="1.0"/>
  <pageSetup paperSize="9" orientation="portrait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9B59B6"/>
    <pageSetUpPr/>
  </sheetPr>
  <sheetViews>
    <sheetView showGridLines="0" workbookViewId="0"/>
  </sheetViews>
  <sheetFormatPr customHeight="1" defaultColWidth="14.43" defaultRowHeight="15.0"/>
  <cols>
    <col customWidth="1" min="1" max="1" width="2.0"/>
    <col customWidth="1" min="2" max="2" width="96.0"/>
    <col customWidth="1" min="3" max="3" width="3.0"/>
    <col customWidth="1" min="4" max="26" width="8.71"/>
  </cols>
  <sheetData>
    <row r="1" ht="33.75" customHeight="1">
      <c r="B1" s="41" t="s">
        <v>179</v>
      </c>
    </row>
    <row r="2" ht="21.75" customHeight="1">
      <c r="B2" s="64" t="s">
        <v>180</v>
      </c>
    </row>
    <row r="4" ht="24.0" customHeight="1">
      <c r="B4" s="65" t="s">
        <v>181</v>
      </c>
    </row>
    <row r="5" ht="25.5" customHeight="1">
      <c r="B5" s="66" t="s">
        <v>182</v>
      </c>
    </row>
    <row r="6" ht="25.5" customHeight="1">
      <c r="B6" s="66" t="s">
        <v>183</v>
      </c>
    </row>
    <row r="7" ht="25.5" customHeight="1">
      <c r="B7" s="66" t="s">
        <v>184</v>
      </c>
    </row>
    <row r="8" ht="25.5" customHeight="1">
      <c r="B8" s="66" t="s">
        <v>185</v>
      </c>
    </row>
    <row r="10">
      <c r="B10" s="67" t="s">
        <v>186</v>
      </c>
    </row>
    <row r="12">
      <c r="B12" s="28" t="s">
        <v>13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hyperlinks>
    <hyperlink r:id="rId1" ref="B10"/>
  </hyperlinks>
  <printOptions/>
  <pageMargins bottom="1.0" footer="0.0" header="0.0" left="0.75" right="0.75" top="1.0"/>
  <pageSetup paperSize="9" orientation="portrait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1E98FF"/>
    <pageSetUpPr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4.43" defaultRowHeight="15.0"/>
  <cols>
    <col customWidth="1" min="1" max="1" width="31.71"/>
    <col customWidth="1" min="2" max="2" width="15.29"/>
    <col customWidth="1" min="3" max="3" width="22.14"/>
    <col customWidth="1" min="4" max="4" width="20.86"/>
    <col customWidth="1" min="5" max="5" width="15.86"/>
    <col customWidth="1" min="6" max="6" width="17.43"/>
    <col customWidth="1" min="7" max="26" width="8.71"/>
  </cols>
  <sheetData>
    <row r="1" ht="25.5" customHeight="1">
      <c r="A1" s="30" t="s">
        <v>15</v>
      </c>
      <c r="B1" s="30" t="s">
        <v>16</v>
      </c>
      <c r="C1" s="31" t="s">
        <v>17</v>
      </c>
      <c r="D1" s="31" t="s">
        <v>18</v>
      </c>
      <c r="E1" s="30" t="s">
        <v>19</v>
      </c>
      <c r="F1" s="30" t="s">
        <v>20</v>
      </c>
    </row>
    <row r="2" ht="24.0" customHeight="1">
      <c r="A2" s="32" t="s">
        <v>21</v>
      </c>
      <c r="B2" s="32" t="s">
        <v>22</v>
      </c>
      <c r="C2" s="32" t="s">
        <v>23</v>
      </c>
      <c r="D2" s="32" t="s">
        <v>24</v>
      </c>
      <c r="E2" s="32" t="s">
        <v>25</v>
      </c>
      <c r="F2" s="32" t="s">
        <v>26</v>
      </c>
    </row>
    <row r="3" ht="24.0" customHeight="1">
      <c r="A3" s="33" t="s">
        <v>27</v>
      </c>
      <c r="B3" s="33" t="s">
        <v>28</v>
      </c>
      <c r="C3" s="33" t="s">
        <v>29</v>
      </c>
      <c r="D3" s="33" t="s">
        <v>30</v>
      </c>
      <c r="E3" s="33" t="s">
        <v>25</v>
      </c>
      <c r="F3" s="33" t="s">
        <v>26</v>
      </c>
    </row>
    <row r="4" ht="24.0" customHeight="1">
      <c r="A4" s="32" t="s">
        <v>31</v>
      </c>
      <c r="B4" s="32" t="s">
        <v>32</v>
      </c>
      <c r="C4" s="32" t="s">
        <v>33</v>
      </c>
      <c r="D4" s="32" t="s">
        <v>34</v>
      </c>
      <c r="E4" s="32" t="s">
        <v>35</v>
      </c>
      <c r="F4" s="32" t="s">
        <v>26</v>
      </c>
    </row>
    <row r="5" ht="24.0" customHeight="1">
      <c r="A5" s="33" t="s">
        <v>36</v>
      </c>
      <c r="B5" s="33" t="s">
        <v>28</v>
      </c>
      <c r="C5" s="33" t="s">
        <v>37</v>
      </c>
      <c r="D5" s="33" t="s">
        <v>38</v>
      </c>
      <c r="E5" s="33" t="s">
        <v>35</v>
      </c>
      <c r="F5" s="33" t="s">
        <v>26</v>
      </c>
    </row>
    <row r="6" ht="24.0" customHeight="1">
      <c r="A6" s="32" t="s">
        <v>39</v>
      </c>
      <c r="B6" s="32" t="s">
        <v>22</v>
      </c>
      <c r="C6" s="32" t="s">
        <v>40</v>
      </c>
      <c r="D6" s="32" t="s">
        <v>41</v>
      </c>
      <c r="E6" s="32" t="s">
        <v>25</v>
      </c>
      <c r="F6" s="32" t="s">
        <v>42</v>
      </c>
    </row>
    <row r="7" ht="24.0" customHeight="1">
      <c r="A7" s="33" t="s">
        <v>43</v>
      </c>
      <c r="B7" s="33" t="s">
        <v>32</v>
      </c>
      <c r="C7" s="33" t="s">
        <v>44</v>
      </c>
      <c r="D7" s="33" t="s">
        <v>45</v>
      </c>
      <c r="E7" s="33" t="s">
        <v>35</v>
      </c>
      <c r="F7" s="33" t="s">
        <v>42</v>
      </c>
    </row>
    <row r="8" ht="24.0" customHeight="1">
      <c r="A8" s="32" t="s">
        <v>46</v>
      </c>
      <c r="B8" s="32" t="s">
        <v>28</v>
      </c>
      <c r="C8" s="32" t="s">
        <v>23</v>
      </c>
      <c r="D8" s="32" t="s">
        <v>47</v>
      </c>
      <c r="E8" s="32" t="s">
        <v>25</v>
      </c>
      <c r="F8" s="32" t="s">
        <v>42</v>
      </c>
    </row>
    <row r="9" ht="24.0" customHeight="1">
      <c r="A9" s="33" t="s">
        <v>48</v>
      </c>
      <c r="B9" s="33" t="s">
        <v>22</v>
      </c>
      <c r="C9" s="33" t="s">
        <v>49</v>
      </c>
      <c r="D9" s="33" t="s">
        <v>50</v>
      </c>
      <c r="E9" s="33" t="s">
        <v>35</v>
      </c>
      <c r="F9" s="33" t="s">
        <v>51</v>
      </c>
    </row>
    <row r="10">
      <c r="B10" s="34"/>
      <c r="C10" s="34"/>
      <c r="F10" s="34"/>
    </row>
    <row r="11">
      <c r="A11" s="28" t="s">
        <v>13</v>
      </c>
      <c r="B11" s="34"/>
      <c r="C11" s="34"/>
      <c r="F11" s="34"/>
    </row>
    <row r="12">
      <c r="A12" s="29"/>
      <c r="B12" s="34"/>
      <c r="C12" s="34"/>
      <c r="F12" s="34"/>
    </row>
    <row r="13">
      <c r="B13" s="34"/>
      <c r="C13" s="34"/>
      <c r="F13" s="34"/>
    </row>
    <row r="14">
      <c r="B14" s="34"/>
      <c r="C14" s="34"/>
      <c r="F14" s="34"/>
    </row>
    <row r="15">
      <c r="B15" s="34"/>
      <c r="C15" s="34"/>
      <c r="F15" s="34"/>
    </row>
    <row r="16">
      <c r="B16" s="34"/>
      <c r="C16" s="34"/>
      <c r="F16" s="34"/>
    </row>
    <row r="17">
      <c r="B17" s="34"/>
      <c r="C17" s="34"/>
      <c r="F17" s="34"/>
    </row>
    <row r="18">
      <c r="B18" s="34"/>
      <c r="C18" s="34"/>
      <c r="F18" s="34"/>
    </row>
    <row r="19">
      <c r="B19" s="34"/>
      <c r="C19" s="34"/>
      <c r="F19" s="34"/>
    </row>
    <row r="20">
      <c r="B20" s="34"/>
      <c r="C20" s="34"/>
      <c r="F20" s="34"/>
    </row>
    <row r="21" ht="15.75" customHeight="1">
      <c r="B21" s="34"/>
      <c r="C21" s="34"/>
      <c r="F21" s="34"/>
    </row>
    <row r="22" ht="15.75" customHeight="1">
      <c r="B22" s="34"/>
      <c r="C22" s="34"/>
      <c r="F22" s="34"/>
    </row>
    <row r="23" ht="15.75" customHeight="1">
      <c r="B23" s="34"/>
      <c r="C23" s="34"/>
      <c r="F23" s="34"/>
    </row>
    <row r="24" ht="15.75" customHeight="1">
      <c r="B24" s="34"/>
      <c r="C24" s="34"/>
      <c r="F24" s="34"/>
    </row>
    <row r="25" ht="15.75" customHeight="1">
      <c r="B25" s="34"/>
      <c r="C25" s="34"/>
      <c r="F25" s="34"/>
    </row>
    <row r="26" ht="15.75" customHeight="1">
      <c r="B26" s="34"/>
      <c r="C26" s="34"/>
      <c r="F26" s="34"/>
    </row>
    <row r="27" ht="15.75" customHeight="1">
      <c r="B27" s="34"/>
      <c r="C27" s="34"/>
      <c r="F27" s="34"/>
    </row>
    <row r="28" ht="15.75" customHeight="1">
      <c r="B28" s="34"/>
      <c r="C28" s="34"/>
      <c r="F28" s="34"/>
    </row>
    <row r="29" ht="15.75" customHeight="1">
      <c r="B29" s="34"/>
      <c r="C29" s="34"/>
      <c r="F29" s="34"/>
    </row>
    <row r="30" ht="15.75" customHeight="1">
      <c r="B30" s="34"/>
      <c r="C30" s="34"/>
      <c r="F30" s="34"/>
    </row>
    <row r="31" ht="15.75" customHeight="1">
      <c r="B31" s="34"/>
      <c r="C31" s="34"/>
      <c r="F31" s="34"/>
    </row>
    <row r="32" ht="15.75" customHeight="1">
      <c r="B32" s="34"/>
      <c r="C32" s="34"/>
      <c r="F32" s="34"/>
    </row>
    <row r="33" ht="15.75" customHeight="1">
      <c r="B33" s="34"/>
      <c r="C33" s="34"/>
      <c r="F33" s="34"/>
    </row>
    <row r="34" ht="15.75" customHeight="1">
      <c r="B34" s="34"/>
      <c r="C34" s="34"/>
      <c r="F34" s="34"/>
    </row>
    <row r="35" ht="15.75" customHeight="1">
      <c r="B35" s="34"/>
      <c r="C35" s="34"/>
      <c r="F35" s="34"/>
    </row>
    <row r="36" ht="15.75" customHeight="1">
      <c r="B36" s="34"/>
      <c r="C36" s="34"/>
      <c r="F36" s="34"/>
    </row>
    <row r="37" ht="15.75" customHeight="1">
      <c r="B37" s="34"/>
      <c r="C37" s="34"/>
      <c r="F37" s="34"/>
    </row>
    <row r="38" ht="15.75" customHeight="1">
      <c r="B38" s="34"/>
      <c r="C38" s="34"/>
      <c r="F38" s="34"/>
    </row>
    <row r="39" ht="15.75" customHeight="1">
      <c r="B39" s="34"/>
      <c r="C39" s="34"/>
      <c r="F39" s="34"/>
    </row>
    <row r="40" ht="15.75" customHeight="1">
      <c r="B40" s="34"/>
      <c r="C40" s="34"/>
      <c r="F40" s="34"/>
    </row>
    <row r="41" ht="15.75" customHeight="1">
      <c r="B41" s="34"/>
      <c r="C41" s="34"/>
      <c r="F41" s="34"/>
    </row>
    <row r="42" ht="15.75" customHeight="1">
      <c r="B42" s="34"/>
      <c r="C42" s="34"/>
      <c r="F42" s="34"/>
    </row>
    <row r="43" ht="15.75" customHeight="1">
      <c r="B43" s="34"/>
      <c r="C43" s="34"/>
      <c r="F43" s="34"/>
    </row>
    <row r="44" ht="15.75" customHeight="1">
      <c r="B44" s="34"/>
      <c r="C44" s="34"/>
      <c r="F44" s="34"/>
    </row>
    <row r="45" ht="15.75" customHeight="1">
      <c r="B45" s="34"/>
      <c r="C45" s="34"/>
      <c r="F45" s="34"/>
    </row>
    <row r="46" ht="15.75" customHeight="1">
      <c r="B46" s="34"/>
      <c r="C46" s="34"/>
      <c r="F46" s="34"/>
    </row>
    <row r="47" ht="15.75" customHeight="1">
      <c r="B47" s="34"/>
      <c r="C47" s="34"/>
      <c r="F47" s="34"/>
    </row>
    <row r="48" ht="15.75" customHeight="1">
      <c r="B48" s="34"/>
      <c r="C48" s="34"/>
      <c r="F48" s="34"/>
    </row>
    <row r="49" ht="15.75" customHeight="1">
      <c r="B49" s="34"/>
      <c r="C49" s="34"/>
      <c r="F49" s="34"/>
    </row>
    <row r="50" ht="15.75" customHeight="1">
      <c r="B50" s="34"/>
      <c r="C50" s="34"/>
      <c r="F50" s="34"/>
    </row>
    <row r="51" ht="15.75" customHeight="1">
      <c r="B51" s="34"/>
      <c r="C51" s="34"/>
      <c r="F51" s="34"/>
    </row>
    <row r="52" ht="15.75" customHeight="1">
      <c r="B52" s="34"/>
      <c r="C52" s="34"/>
      <c r="F52" s="34"/>
    </row>
    <row r="53" ht="15.75" customHeight="1">
      <c r="B53" s="34"/>
      <c r="C53" s="34"/>
      <c r="F53" s="34"/>
    </row>
    <row r="54" ht="15.75" customHeight="1">
      <c r="B54" s="34"/>
      <c r="C54" s="34"/>
      <c r="F54" s="34"/>
    </row>
    <row r="55" ht="15.75" customHeight="1">
      <c r="B55" s="34"/>
      <c r="C55" s="34"/>
      <c r="F55" s="34"/>
    </row>
    <row r="56" ht="15.75" customHeight="1">
      <c r="B56" s="34"/>
      <c r="C56" s="34"/>
      <c r="F56" s="34"/>
    </row>
    <row r="57" ht="15.75" customHeight="1">
      <c r="B57" s="34"/>
      <c r="C57" s="34"/>
      <c r="F57" s="34"/>
    </row>
    <row r="58" ht="15.75" customHeight="1">
      <c r="B58" s="34"/>
      <c r="C58" s="34"/>
      <c r="F58" s="34"/>
    </row>
    <row r="59" ht="15.75" customHeight="1">
      <c r="B59" s="34"/>
      <c r="C59" s="34"/>
      <c r="F59" s="34"/>
    </row>
    <row r="60" ht="15.75" customHeight="1">
      <c r="B60" s="34"/>
      <c r="C60" s="34"/>
      <c r="F60" s="34"/>
    </row>
    <row r="61" ht="15.75" customHeight="1">
      <c r="B61" s="34"/>
      <c r="C61" s="34"/>
      <c r="F61" s="34"/>
    </row>
    <row r="62" ht="15.75" customHeight="1">
      <c r="B62" s="34"/>
      <c r="C62" s="34"/>
      <c r="F62" s="34"/>
    </row>
    <row r="63" ht="15.75" customHeight="1">
      <c r="B63" s="34"/>
      <c r="C63" s="34"/>
      <c r="F63" s="34"/>
    </row>
    <row r="64" ht="15.75" customHeight="1">
      <c r="B64" s="34"/>
      <c r="C64" s="34"/>
      <c r="F64" s="34"/>
    </row>
    <row r="65" ht="15.75" customHeight="1">
      <c r="B65" s="34"/>
      <c r="C65" s="34"/>
      <c r="F65" s="34"/>
    </row>
    <row r="66" ht="15.75" customHeight="1">
      <c r="B66" s="34"/>
      <c r="C66" s="34"/>
      <c r="F66" s="34"/>
    </row>
    <row r="67" ht="15.75" customHeight="1">
      <c r="B67" s="34"/>
      <c r="C67" s="34"/>
      <c r="F67" s="34"/>
    </row>
    <row r="68" ht="15.75" customHeight="1">
      <c r="B68" s="34"/>
      <c r="C68" s="34"/>
      <c r="F68" s="34"/>
    </row>
    <row r="69" ht="15.75" customHeight="1">
      <c r="B69" s="34"/>
      <c r="C69" s="34"/>
      <c r="F69" s="34"/>
    </row>
    <row r="70" ht="15.75" customHeight="1">
      <c r="B70" s="34"/>
      <c r="C70" s="34"/>
      <c r="F70" s="34"/>
    </row>
    <row r="71" ht="15.75" customHeight="1">
      <c r="B71" s="34"/>
      <c r="C71" s="34"/>
      <c r="F71" s="34"/>
    </row>
    <row r="72" ht="15.75" customHeight="1">
      <c r="B72" s="34"/>
      <c r="C72" s="34"/>
      <c r="F72" s="34"/>
    </row>
    <row r="73" ht="15.75" customHeight="1">
      <c r="B73" s="34"/>
      <c r="C73" s="34"/>
      <c r="F73" s="34"/>
    </row>
    <row r="74" ht="15.75" customHeight="1">
      <c r="B74" s="34"/>
      <c r="C74" s="34"/>
      <c r="F74" s="34"/>
    </row>
    <row r="75" ht="15.75" customHeight="1">
      <c r="B75" s="34"/>
      <c r="C75" s="34"/>
      <c r="F75" s="34"/>
    </row>
    <row r="76" ht="15.75" customHeight="1">
      <c r="B76" s="34"/>
      <c r="C76" s="34"/>
      <c r="F76" s="34"/>
    </row>
    <row r="77" ht="15.75" customHeight="1">
      <c r="B77" s="34"/>
      <c r="C77" s="34"/>
      <c r="F77" s="34"/>
    </row>
    <row r="78" ht="15.75" customHeight="1">
      <c r="B78" s="34"/>
      <c r="C78" s="34"/>
      <c r="F78" s="34"/>
    </row>
    <row r="79" ht="15.75" customHeight="1">
      <c r="B79" s="34"/>
      <c r="C79" s="34"/>
      <c r="F79" s="34"/>
    </row>
    <row r="80" ht="15.75" customHeight="1">
      <c r="B80" s="34"/>
      <c r="C80" s="34"/>
      <c r="F80" s="34"/>
    </row>
    <row r="81" ht="15.75" customHeight="1">
      <c r="B81" s="34"/>
      <c r="C81" s="34"/>
      <c r="F81" s="34"/>
    </row>
    <row r="82" ht="15.75" customHeight="1">
      <c r="B82" s="34"/>
      <c r="C82" s="34"/>
      <c r="F82" s="34"/>
    </row>
    <row r="83" ht="15.75" customHeight="1">
      <c r="B83" s="34"/>
      <c r="C83" s="34"/>
      <c r="F83" s="34"/>
    </row>
    <row r="84" ht="15.75" customHeight="1">
      <c r="B84" s="34"/>
      <c r="C84" s="34"/>
      <c r="F84" s="34"/>
    </row>
    <row r="85" ht="15.75" customHeight="1">
      <c r="B85" s="34"/>
      <c r="C85" s="34"/>
      <c r="F85" s="34"/>
    </row>
    <row r="86" ht="15.75" customHeight="1">
      <c r="B86" s="34"/>
      <c r="C86" s="34"/>
      <c r="F86" s="34"/>
    </row>
    <row r="87" ht="15.75" customHeight="1">
      <c r="B87" s="34"/>
      <c r="C87" s="34"/>
      <c r="F87" s="34"/>
    </row>
    <row r="88" ht="15.75" customHeight="1">
      <c r="B88" s="34"/>
      <c r="C88" s="34"/>
      <c r="F88" s="34"/>
    </row>
    <row r="89" ht="15.75" customHeight="1">
      <c r="B89" s="34"/>
      <c r="C89" s="34"/>
      <c r="F89" s="34"/>
    </row>
    <row r="90" ht="15.75" customHeight="1">
      <c r="B90" s="34"/>
      <c r="C90" s="34"/>
      <c r="F90" s="34"/>
    </row>
    <row r="91" ht="15.75" customHeight="1">
      <c r="B91" s="34"/>
      <c r="C91" s="34"/>
      <c r="F91" s="34"/>
    </row>
    <row r="92" ht="15.75" customHeight="1">
      <c r="B92" s="34"/>
      <c r="C92" s="34"/>
      <c r="F92" s="34"/>
    </row>
    <row r="93" ht="15.75" customHeight="1">
      <c r="B93" s="34"/>
      <c r="C93" s="34"/>
      <c r="F93" s="34"/>
    </row>
    <row r="94" ht="15.75" customHeight="1">
      <c r="B94" s="34"/>
      <c r="C94" s="34"/>
      <c r="F94" s="34"/>
    </row>
    <row r="95" ht="15.75" customHeight="1">
      <c r="B95" s="34"/>
      <c r="C95" s="34"/>
      <c r="F95" s="34"/>
    </row>
    <row r="96" ht="15.75" customHeight="1">
      <c r="B96" s="34"/>
      <c r="C96" s="34"/>
      <c r="F96" s="34"/>
    </row>
    <row r="97" ht="15.75" customHeight="1">
      <c r="B97" s="34"/>
      <c r="C97" s="34"/>
      <c r="F97" s="34"/>
    </row>
    <row r="98" ht="15.75" customHeight="1">
      <c r="B98" s="34"/>
      <c r="C98" s="34"/>
      <c r="F98" s="34"/>
    </row>
    <row r="99" ht="15.75" customHeight="1">
      <c r="B99" s="34"/>
      <c r="C99" s="34"/>
      <c r="F99" s="34"/>
    </row>
    <row r="100" ht="15.75" customHeight="1">
      <c r="B100" s="34"/>
      <c r="C100" s="34"/>
      <c r="F100" s="34"/>
    </row>
    <row r="101" ht="15.75" customHeight="1">
      <c r="B101" s="34"/>
      <c r="C101" s="34"/>
      <c r="F101" s="34"/>
    </row>
    <row r="102" ht="15.75" customHeight="1">
      <c r="B102" s="34"/>
      <c r="C102" s="34"/>
      <c r="F102" s="34"/>
    </row>
    <row r="103" ht="15.75" customHeight="1">
      <c r="B103" s="34"/>
      <c r="C103" s="34"/>
      <c r="F103" s="34"/>
    </row>
    <row r="104" ht="15.75" customHeight="1">
      <c r="B104" s="34"/>
      <c r="C104" s="34"/>
      <c r="F104" s="34"/>
    </row>
    <row r="105" ht="15.75" customHeight="1">
      <c r="B105" s="34"/>
      <c r="C105" s="34"/>
      <c r="F105" s="34"/>
    </row>
    <row r="106" ht="15.75" customHeight="1">
      <c r="B106" s="34"/>
      <c r="C106" s="34"/>
      <c r="F106" s="34"/>
    </row>
    <row r="107" ht="15.75" customHeight="1">
      <c r="B107" s="34"/>
      <c r="C107" s="34"/>
      <c r="F107" s="34"/>
    </row>
    <row r="108" ht="15.75" customHeight="1">
      <c r="B108" s="34"/>
      <c r="C108" s="34"/>
      <c r="F108" s="34"/>
    </row>
    <row r="109" ht="15.75" customHeight="1">
      <c r="B109" s="34"/>
      <c r="C109" s="34"/>
      <c r="F109" s="34"/>
    </row>
    <row r="110" ht="15.75" customHeight="1">
      <c r="B110" s="34"/>
      <c r="C110" s="34"/>
      <c r="F110" s="34"/>
    </row>
    <row r="111" ht="15.75" customHeight="1">
      <c r="B111" s="34"/>
      <c r="C111" s="34"/>
      <c r="F111" s="34"/>
    </row>
    <row r="112" ht="15.75" customHeight="1">
      <c r="B112" s="34"/>
      <c r="C112" s="34"/>
      <c r="F112" s="34"/>
    </row>
    <row r="113" ht="15.75" customHeight="1">
      <c r="B113" s="34"/>
      <c r="C113" s="34"/>
      <c r="F113" s="34"/>
    </row>
    <row r="114" ht="15.75" customHeight="1">
      <c r="B114" s="34"/>
      <c r="C114" s="34"/>
      <c r="F114" s="34"/>
    </row>
    <row r="115" ht="15.75" customHeight="1">
      <c r="B115" s="34"/>
      <c r="C115" s="34"/>
      <c r="F115" s="34"/>
    </row>
    <row r="116" ht="15.75" customHeight="1">
      <c r="B116" s="34"/>
      <c r="C116" s="34"/>
      <c r="F116" s="34"/>
    </row>
    <row r="117" ht="15.75" customHeight="1">
      <c r="B117" s="34"/>
      <c r="C117" s="34"/>
      <c r="F117" s="34"/>
    </row>
    <row r="118" ht="15.75" customHeight="1">
      <c r="B118" s="34"/>
      <c r="C118" s="34"/>
      <c r="F118" s="34"/>
    </row>
    <row r="119" ht="15.75" customHeight="1">
      <c r="B119" s="34"/>
      <c r="C119" s="34"/>
      <c r="F119" s="34"/>
    </row>
    <row r="120" ht="15.75" customHeight="1">
      <c r="B120" s="34"/>
      <c r="C120" s="34"/>
      <c r="F120" s="34"/>
    </row>
    <row r="121" ht="15.75" customHeight="1">
      <c r="B121" s="34"/>
      <c r="C121" s="34"/>
      <c r="F121" s="34"/>
    </row>
    <row r="122" ht="15.75" customHeight="1">
      <c r="B122" s="34"/>
      <c r="C122" s="34"/>
      <c r="F122" s="34"/>
    </row>
    <row r="123" ht="15.75" customHeight="1">
      <c r="B123" s="34"/>
      <c r="C123" s="34"/>
      <c r="F123" s="34"/>
    </row>
    <row r="124" ht="15.75" customHeight="1">
      <c r="B124" s="34"/>
      <c r="C124" s="34"/>
      <c r="F124" s="34"/>
    </row>
    <row r="125" ht="15.75" customHeight="1">
      <c r="B125" s="34"/>
      <c r="C125" s="34"/>
      <c r="F125" s="34"/>
    </row>
    <row r="126" ht="15.75" customHeight="1">
      <c r="B126" s="34"/>
      <c r="C126" s="34"/>
      <c r="F126" s="34"/>
    </row>
    <row r="127" ht="15.75" customHeight="1">
      <c r="B127" s="34"/>
      <c r="C127" s="34"/>
      <c r="F127" s="34"/>
    </row>
    <row r="128" ht="15.75" customHeight="1">
      <c r="B128" s="34"/>
      <c r="C128" s="34"/>
      <c r="F128" s="34"/>
    </row>
    <row r="129" ht="15.75" customHeight="1">
      <c r="B129" s="34"/>
      <c r="C129" s="34"/>
      <c r="F129" s="34"/>
    </row>
    <row r="130" ht="15.75" customHeight="1">
      <c r="B130" s="34"/>
      <c r="C130" s="34"/>
      <c r="F130" s="34"/>
    </row>
    <row r="131" ht="15.75" customHeight="1">
      <c r="B131" s="34"/>
      <c r="C131" s="34"/>
      <c r="F131" s="34"/>
    </row>
    <row r="132" ht="15.75" customHeight="1">
      <c r="B132" s="34"/>
      <c r="C132" s="34"/>
      <c r="F132" s="34"/>
    </row>
    <row r="133" ht="15.75" customHeight="1">
      <c r="B133" s="34"/>
      <c r="C133" s="34"/>
      <c r="F133" s="34"/>
    </row>
    <row r="134" ht="15.75" customHeight="1">
      <c r="B134" s="34"/>
      <c r="C134" s="34"/>
      <c r="F134" s="34"/>
    </row>
    <row r="135" ht="15.75" customHeight="1">
      <c r="B135" s="34"/>
      <c r="C135" s="34"/>
      <c r="F135" s="34"/>
    </row>
    <row r="136" ht="15.75" customHeight="1">
      <c r="B136" s="34"/>
      <c r="C136" s="34"/>
      <c r="F136" s="34"/>
    </row>
    <row r="137" ht="15.75" customHeight="1">
      <c r="B137" s="34"/>
      <c r="C137" s="34"/>
      <c r="F137" s="34"/>
    </row>
    <row r="138" ht="15.75" customHeight="1">
      <c r="B138" s="34"/>
      <c r="C138" s="34"/>
      <c r="F138" s="34"/>
    </row>
    <row r="139" ht="15.75" customHeight="1">
      <c r="B139" s="34"/>
      <c r="C139" s="34"/>
      <c r="F139" s="34"/>
    </row>
    <row r="140" ht="15.75" customHeight="1">
      <c r="B140" s="34"/>
      <c r="C140" s="34"/>
      <c r="F140" s="34"/>
    </row>
    <row r="141" ht="15.75" customHeight="1">
      <c r="B141" s="34"/>
      <c r="C141" s="34"/>
      <c r="F141" s="34"/>
    </row>
    <row r="142" ht="15.75" customHeight="1">
      <c r="B142" s="34"/>
      <c r="C142" s="34"/>
      <c r="F142" s="34"/>
    </row>
    <row r="143" ht="15.75" customHeight="1">
      <c r="B143" s="34"/>
      <c r="C143" s="34"/>
      <c r="F143" s="34"/>
    </row>
    <row r="144" ht="15.75" customHeight="1">
      <c r="B144" s="34"/>
      <c r="C144" s="34"/>
      <c r="F144" s="34"/>
    </row>
    <row r="145" ht="15.75" customHeight="1">
      <c r="B145" s="34"/>
      <c r="C145" s="34"/>
      <c r="F145" s="34"/>
    </row>
    <row r="146" ht="15.75" customHeight="1">
      <c r="B146" s="34"/>
      <c r="C146" s="34"/>
      <c r="F146" s="34"/>
    </row>
    <row r="147" ht="15.75" customHeight="1">
      <c r="B147" s="34"/>
      <c r="C147" s="34"/>
      <c r="F147" s="34"/>
    </row>
    <row r="148" ht="15.75" customHeight="1">
      <c r="B148" s="34"/>
      <c r="C148" s="34"/>
      <c r="F148" s="34"/>
    </row>
    <row r="149" ht="15.75" customHeight="1">
      <c r="B149" s="34"/>
      <c r="C149" s="34"/>
      <c r="F149" s="34"/>
    </row>
    <row r="150" ht="15.75" customHeight="1">
      <c r="B150" s="34"/>
      <c r="C150" s="34"/>
      <c r="F150" s="34"/>
    </row>
    <row r="151" ht="15.75" customHeight="1">
      <c r="B151" s="34"/>
      <c r="C151" s="34"/>
      <c r="F151" s="34"/>
    </row>
    <row r="152" ht="15.75" customHeight="1">
      <c r="B152" s="34"/>
      <c r="C152" s="34"/>
      <c r="F152" s="34"/>
    </row>
    <row r="153" ht="15.75" customHeight="1">
      <c r="B153" s="34"/>
      <c r="C153" s="34"/>
      <c r="F153" s="34"/>
    </row>
    <row r="154" ht="15.75" customHeight="1">
      <c r="B154" s="34"/>
      <c r="C154" s="34"/>
      <c r="F154" s="34"/>
    </row>
    <row r="155" ht="15.75" customHeight="1">
      <c r="B155" s="34"/>
      <c r="C155" s="34"/>
      <c r="F155" s="34"/>
    </row>
    <row r="156" ht="15.75" customHeight="1">
      <c r="B156" s="34"/>
      <c r="C156" s="34"/>
      <c r="F156" s="34"/>
    </row>
    <row r="157" ht="15.75" customHeight="1">
      <c r="B157" s="34"/>
      <c r="C157" s="34"/>
      <c r="F157" s="34"/>
    </row>
    <row r="158" ht="15.75" customHeight="1">
      <c r="B158" s="34"/>
      <c r="C158" s="34"/>
      <c r="F158" s="34"/>
    </row>
    <row r="159" ht="15.75" customHeight="1">
      <c r="B159" s="34"/>
      <c r="C159" s="34"/>
      <c r="F159" s="34"/>
    </row>
    <row r="160" ht="15.75" customHeight="1">
      <c r="B160" s="34"/>
      <c r="C160" s="34"/>
      <c r="F160" s="34"/>
    </row>
    <row r="161" ht="15.75" customHeight="1">
      <c r="B161" s="34"/>
      <c r="C161" s="34"/>
      <c r="F161" s="34"/>
    </row>
    <row r="162" ht="15.75" customHeight="1">
      <c r="B162" s="34"/>
      <c r="C162" s="34"/>
      <c r="F162" s="34"/>
    </row>
    <row r="163" ht="15.75" customHeight="1">
      <c r="B163" s="34"/>
      <c r="C163" s="34"/>
      <c r="F163" s="34"/>
    </row>
    <row r="164" ht="15.75" customHeight="1">
      <c r="B164" s="34"/>
      <c r="C164" s="34"/>
      <c r="F164" s="34"/>
    </row>
    <row r="165" ht="15.75" customHeight="1">
      <c r="B165" s="34"/>
      <c r="C165" s="34"/>
      <c r="F165" s="34"/>
    </row>
    <row r="166" ht="15.75" customHeight="1">
      <c r="B166" s="34"/>
      <c r="C166" s="34"/>
      <c r="F166" s="34"/>
    </row>
    <row r="167" ht="15.75" customHeight="1">
      <c r="B167" s="34"/>
      <c r="C167" s="34"/>
      <c r="F167" s="34"/>
    </row>
    <row r="168" ht="15.75" customHeight="1">
      <c r="B168" s="34"/>
      <c r="C168" s="34"/>
      <c r="F168" s="34"/>
    </row>
    <row r="169" ht="15.75" customHeight="1">
      <c r="B169" s="34"/>
      <c r="C169" s="34"/>
      <c r="F169" s="34"/>
    </row>
    <row r="170" ht="15.75" customHeight="1">
      <c r="B170" s="34"/>
      <c r="C170" s="34"/>
      <c r="F170" s="34"/>
    </row>
    <row r="171" ht="15.75" customHeight="1">
      <c r="B171" s="34"/>
      <c r="C171" s="34"/>
      <c r="F171" s="34"/>
    </row>
    <row r="172" ht="15.75" customHeight="1">
      <c r="B172" s="34"/>
      <c r="C172" s="34"/>
      <c r="F172" s="34"/>
    </row>
    <row r="173" ht="15.75" customHeight="1">
      <c r="B173" s="34"/>
      <c r="C173" s="34"/>
      <c r="F173" s="34"/>
    </row>
    <row r="174" ht="15.75" customHeight="1">
      <c r="B174" s="34"/>
      <c r="C174" s="34"/>
      <c r="F174" s="34"/>
    </row>
    <row r="175" ht="15.75" customHeight="1">
      <c r="B175" s="34"/>
      <c r="C175" s="34"/>
      <c r="F175" s="34"/>
    </row>
    <row r="176" ht="15.75" customHeight="1">
      <c r="B176" s="34"/>
      <c r="C176" s="34"/>
      <c r="F176" s="34"/>
    </row>
    <row r="177" ht="15.75" customHeight="1">
      <c r="B177" s="34"/>
      <c r="C177" s="34"/>
      <c r="F177" s="34"/>
    </row>
    <row r="178" ht="15.75" customHeight="1">
      <c r="B178" s="34"/>
      <c r="C178" s="34"/>
      <c r="F178" s="34"/>
    </row>
    <row r="179" ht="15.75" customHeight="1">
      <c r="B179" s="34"/>
      <c r="C179" s="34"/>
      <c r="F179" s="34"/>
    </row>
    <row r="180" ht="15.75" customHeight="1">
      <c r="B180" s="34"/>
      <c r="C180" s="34"/>
      <c r="F180" s="34"/>
    </row>
    <row r="181" ht="15.75" customHeight="1">
      <c r="B181" s="34"/>
      <c r="C181" s="34"/>
      <c r="F181" s="34"/>
    </row>
    <row r="182" ht="15.75" customHeight="1">
      <c r="B182" s="34"/>
      <c r="C182" s="34"/>
      <c r="F182" s="34"/>
    </row>
    <row r="183" ht="15.75" customHeight="1">
      <c r="B183" s="34"/>
      <c r="C183" s="34"/>
      <c r="F183" s="34"/>
    </row>
    <row r="184" ht="15.75" customHeight="1">
      <c r="B184" s="34"/>
      <c r="C184" s="34"/>
      <c r="F184" s="34"/>
    </row>
    <row r="185" ht="15.75" customHeight="1">
      <c r="B185" s="34"/>
      <c r="C185" s="34"/>
      <c r="F185" s="34"/>
    </row>
    <row r="186" ht="15.75" customHeight="1">
      <c r="B186" s="34"/>
      <c r="C186" s="34"/>
      <c r="F186" s="34"/>
    </row>
    <row r="187" ht="15.75" customHeight="1">
      <c r="B187" s="34"/>
      <c r="C187" s="34"/>
      <c r="F187" s="34"/>
    </row>
    <row r="188" ht="15.75" customHeight="1">
      <c r="B188" s="34"/>
      <c r="C188" s="34"/>
      <c r="F188" s="34"/>
    </row>
    <row r="189" ht="15.75" customHeight="1">
      <c r="B189" s="34"/>
      <c r="C189" s="34"/>
      <c r="F189" s="34"/>
    </row>
    <row r="190" ht="15.75" customHeight="1">
      <c r="B190" s="34"/>
      <c r="C190" s="34"/>
      <c r="F190" s="34"/>
    </row>
    <row r="191" ht="15.75" customHeight="1">
      <c r="B191" s="34"/>
      <c r="C191" s="34"/>
      <c r="F191" s="34"/>
    </row>
    <row r="192" ht="15.75" customHeight="1">
      <c r="B192" s="34"/>
      <c r="C192" s="34"/>
      <c r="F192" s="34"/>
    </row>
    <row r="193" ht="15.75" customHeight="1">
      <c r="B193" s="34"/>
      <c r="C193" s="34"/>
      <c r="F193" s="34"/>
    </row>
    <row r="194" ht="15.75" customHeight="1">
      <c r="B194" s="34"/>
      <c r="C194" s="34"/>
      <c r="F194" s="34"/>
    </row>
    <row r="195" ht="15.75" customHeight="1">
      <c r="B195" s="34"/>
      <c r="C195" s="34"/>
      <c r="F195" s="34"/>
    </row>
    <row r="196" ht="15.75" customHeight="1">
      <c r="B196" s="34"/>
      <c r="C196" s="34"/>
      <c r="F196" s="34"/>
    </row>
    <row r="197" ht="15.75" customHeight="1">
      <c r="B197" s="34"/>
      <c r="C197" s="34"/>
      <c r="F197" s="34"/>
    </row>
    <row r="198" ht="15.75" customHeight="1">
      <c r="B198" s="34"/>
      <c r="C198" s="34"/>
      <c r="F198" s="34"/>
    </row>
    <row r="199" ht="15.75" customHeight="1">
      <c r="B199" s="34"/>
      <c r="C199" s="34"/>
      <c r="F199" s="34"/>
    </row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autoFilter ref="$A$1:$F$9"/>
  <conditionalFormatting sqref="F2:F9">
    <cfRule type="cellIs" dxfId="0" priority="1" operator="equal">
      <formula>"Synthesized"</formula>
    </cfRule>
  </conditionalFormatting>
  <conditionalFormatting sqref="F2:F9">
    <cfRule type="cellIs" dxfId="1" priority="2" operator="equal">
      <formula>"Completed"</formula>
    </cfRule>
  </conditionalFormatting>
  <conditionalFormatting sqref="F2:F9">
    <cfRule type="cellIs" dxfId="2" priority="3" operator="equal">
      <formula>"Scheduled"</formula>
    </cfRule>
  </conditionalFormatting>
  <conditionalFormatting sqref="F2:F9">
    <cfRule type="cellIs" dxfId="3" priority="4" operator="equal">
      <formula>"No-show"</formula>
    </cfRule>
  </conditionalFormatting>
  <dataValidations>
    <dataValidation type="list" allowBlank="1" sqref="F2:F199">
      <formula1>"Scheduled,Completed,Synthesized,No-show"</formula1>
    </dataValidation>
    <dataValidation type="list" allowBlank="1" sqref="B2:B199">
      <formula1>"SMB,Mid-Market,Enterprise"</formula1>
    </dataValidation>
    <dataValidation type="list" allowBlank="1" sqref="C2:C199">
      <formula1>"Discovery,Evaluation,Purchase,Onboarding,Adoption,Expansion,Renewal"</formula1>
    </dataValidation>
  </dataValidations>
  <printOptions/>
  <pageMargins bottom="1.0" footer="0.0" header="0.0" left="0.75" right="0.75" top="1.0"/>
  <pageSetup paperSize="9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9B59B6"/>
    <pageSetUpPr/>
  </sheetPr>
  <sheetViews>
    <sheetView workbookViewId="0">
      <pane ySplit="3.0" topLeftCell="A4" activePane="bottomLeft" state="frozen"/>
      <selection activeCell="B5" sqref="B5" pane="bottomLeft"/>
    </sheetView>
  </sheetViews>
  <sheetFormatPr customHeight="1" defaultColWidth="14.43" defaultRowHeight="15.0"/>
  <cols>
    <col customWidth="1" min="1" max="1" width="13.0"/>
    <col customWidth="1" min="2" max="2" width="28.0"/>
    <col customWidth="1" min="3" max="3" width="32.0"/>
    <col customWidth="1" min="4" max="4" width="13.0"/>
    <col customWidth="1" min="5" max="5" width="30.0"/>
    <col customWidth="1" min="6" max="6" width="32.0"/>
    <col customWidth="1" min="7" max="26" width="8.71"/>
  </cols>
  <sheetData>
    <row r="1" ht="30.0" customHeight="1">
      <c r="A1" s="35" t="s">
        <v>52</v>
      </c>
    </row>
    <row r="2" ht="18.0" customHeight="1">
      <c r="A2" s="28" t="s">
        <v>53</v>
      </c>
    </row>
    <row r="3" ht="25.5" customHeight="1">
      <c r="A3" s="30" t="s">
        <v>54</v>
      </c>
      <c r="B3" s="31" t="s">
        <v>55</v>
      </c>
      <c r="C3" s="30" t="s">
        <v>56</v>
      </c>
      <c r="D3" s="30" t="s">
        <v>57</v>
      </c>
      <c r="E3" s="31" t="s">
        <v>58</v>
      </c>
      <c r="F3" s="30" t="s">
        <v>59</v>
      </c>
    </row>
    <row r="4" ht="54.0" customHeight="1">
      <c r="A4" s="36" t="s">
        <v>44</v>
      </c>
      <c r="B4" s="32" t="s">
        <v>60</v>
      </c>
      <c r="C4" s="32" t="s">
        <v>61</v>
      </c>
      <c r="D4" s="37" t="s">
        <v>62</v>
      </c>
      <c r="E4" s="32" t="s">
        <v>63</v>
      </c>
      <c r="F4" s="32" t="s">
        <v>64</v>
      </c>
    </row>
    <row r="5" ht="54.0" customHeight="1">
      <c r="A5" s="36" t="s">
        <v>33</v>
      </c>
      <c r="B5" s="32" t="s">
        <v>65</v>
      </c>
      <c r="C5" s="32" t="s">
        <v>66</v>
      </c>
      <c r="D5" s="37" t="s">
        <v>67</v>
      </c>
      <c r="E5" s="32" t="s">
        <v>68</v>
      </c>
      <c r="F5" s="32" t="s">
        <v>69</v>
      </c>
    </row>
    <row r="6" ht="54.0" customHeight="1">
      <c r="A6" s="36" t="s">
        <v>49</v>
      </c>
      <c r="B6" s="32" t="s">
        <v>70</v>
      </c>
      <c r="C6" s="32" t="s">
        <v>71</v>
      </c>
      <c r="D6" s="37" t="s">
        <v>67</v>
      </c>
      <c r="E6" s="32" t="s">
        <v>72</v>
      </c>
      <c r="F6" s="32" t="s">
        <v>73</v>
      </c>
    </row>
    <row r="7" ht="54.0" customHeight="1">
      <c r="A7" s="36" t="s">
        <v>29</v>
      </c>
      <c r="B7" s="32" t="s">
        <v>74</v>
      </c>
      <c r="C7" s="32" t="s">
        <v>75</v>
      </c>
      <c r="D7" s="37" t="s">
        <v>76</v>
      </c>
      <c r="E7" s="32" t="s">
        <v>77</v>
      </c>
      <c r="F7" s="32" t="s">
        <v>78</v>
      </c>
    </row>
    <row r="8" ht="54.0" customHeight="1">
      <c r="A8" s="36" t="s">
        <v>23</v>
      </c>
      <c r="B8" s="32" t="s">
        <v>79</v>
      </c>
      <c r="C8" s="32" t="s">
        <v>80</v>
      </c>
      <c r="D8" s="37" t="s">
        <v>62</v>
      </c>
      <c r="E8" s="32" t="s">
        <v>81</v>
      </c>
      <c r="F8" s="32" t="s">
        <v>82</v>
      </c>
    </row>
    <row r="9" ht="54.0" customHeight="1">
      <c r="A9" s="36" t="s">
        <v>40</v>
      </c>
      <c r="B9" s="32" t="s">
        <v>83</v>
      </c>
      <c r="C9" s="32" t="s">
        <v>84</v>
      </c>
      <c r="D9" s="37" t="s">
        <v>67</v>
      </c>
      <c r="E9" s="32" t="s">
        <v>85</v>
      </c>
      <c r="F9" s="32" t="s">
        <v>86</v>
      </c>
    </row>
    <row r="10" ht="54.0" customHeight="1">
      <c r="A10" s="36" t="s">
        <v>37</v>
      </c>
      <c r="B10" s="32" t="s">
        <v>87</v>
      </c>
      <c r="C10" s="32" t="s">
        <v>88</v>
      </c>
      <c r="D10" s="37" t="s">
        <v>62</v>
      </c>
      <c r="E10" s="32" t="s">
        <v>89</v>
      </c>
      <c r="F10" s="32" t="s">
        <v>90</v>
      </c>
    </row>
    <row r="11">
      <c r="D11" s="34"/>
    </row>
    <row r="12">
      <c r="A12" s="28" t="s">
        <v>13</v>
      </c>
      <c r="D12" s="34"/>
    </row>
    <row r="13">
      <c r="A13" s="29"/>
      <c r="D13" s="34"/>
    </row>
    <row r="14">
      <c r="D14" s="34"/>
    </row>
    <row r="15">
      <c r="D15" s="34"/>
    </row>
    <row r="16">
      <c r="D16" s="34"/>
    </row>
    <row r="17">
      <c r="D17" s="34"/>
    </row>
    <row r="18">
      <c r="D18" s="34"/>
    </row>
    <row r="19">
      <c r="D19" s="34"/>
    </row>
    <row r="20">
      <c r="D20" s="34"/>
    </row>
    <row r="21" ht="15.75" customHeight="1">
      <c r="D21" s="34"/>
    </row>
    <row r="22" ht="15.75" customHeight="1">
      <c r="D22" s="34"/>
    </row>
    <row r="23" ht="15.75" customHeight="1">
      <c r="D23" s="34"/>
    </row>
    <row r="24" ht="15.75" customHeight="1">
      <c r="D24" s="34"/>
    </row>
    <row r="25" ht="15.75" customHeight="1">
      <c r="D25" s="34"/>
    </row>
    <row r="26" ht="15.75" customHeight="1">
      <c r="D26" s="34"/>
    </row>
    <row r="27" ht="15.75" customHeight="1">
      <c r="D27" s="34"/>
    </row>
    <row r="28" ht="15.75" customHeight="1">
      <c r="D28" s="34"/>
    </row>
    <row r="29" ht="15.75" customHeight="1">
      <c r="D29" s="34"/>
    </row>
    <row r="30" ht="15.75" customHeight="1">
      <c r="D30" s="34"/>
    </row>
    <row r="31" ht="15.75" customHeight="1">
      <c r="D31" s="34"/>
    </row>
    <row r="32" ht="15.75" customHeight="1">
      <c r="D32" s="34"/>
    </row>
    <row r="33" ht="15.75" customHeight="1">
      <c r="D33" s="34"/>
    </row>
    <row r="34" ht="15.75" customHeight="1">
      <c r="D34" s="34"/>
    </row>
    <row r="35" ht="15.75" customHeight="1">
      <c r="D35" s="34"/>
    </row>
    <row r="36" ht="15.75" customHeight="1">
      <c r="D36" s="34"/>
    </row>
    <row r="37" ht="15.75" customHeight="1">
      <c r="D37" s="34"/>
    </row>
    <row r="38" ht="15.75" customHeight="1">
      <c r="D38" s="34"/>
    </row>
    <row r="39" ht="15.75" customHeight="1">
      <c r="D39" s="34"/>
    </row>
    <row r="40" ht="15.75" customHeight="1">
      <c r="D40" s="34"/>
    </row>
    <row r="41" ht="15.75" customHeight="1">
      <c r="D41" s="34"/>
    </row>
    <row r="42" ht="15.75" customHeight="1">
      <c r="D42" s="34"/>
    </row>
    <row r="43" ht="15.75" customHeight="1">
      <c r="D43" s="34"/>
    </row>
    <row r="44" ht="15.75" customHeight="1">
      <c r="D44" s="34"/>
    </row>
    <row r="45" ht="15.75" customHeight="1">
      <c r="D45" s="34"/>
    </row>
    <row r="46" ht="15.75" customHeight="1">
      <c r="D46" s="34"/>
    </row>
    <row r="47" ht="15.75" customHeight="1">
      <c r="D47" s="34"/>
    </row>
    <row r="48" ht="15.75" customHeight="1">
      <c r="D48" s="34"/>
    </row>
    <row r="49" ht="15.75" customHeight="1">
      <c r="D49" s="34"/>
    </row>
    <row r="50" ht="15.75" customHeight="1">
      <c r="D50" s="34"/>
    </row>
    <row r="51" ht="15.75" customHeight="1">
      <c r="D51" s="34"/>
    </row>
    <row r="52" ht="15.75" customHeight="1">
      <c r="D52" s="34"/>
    </row>
    <row r="53" ht="15.75" customHeight="1">
      <c r="D53" s="34"/>
    </row>
    <row r="54" ht="15.75" customHeight="1">
      <c r="D54" s="34"/>
    </row>
    <row r="55" ht="15.75" customHeight="1">
      <c r="D55" s="34"/>
    </row>
    <row r="56" ht="15.75" customHeight="1">
      <c r="D56" s="34"/>
    </row>
    <row r="57" ht="15.75" customHeight="1">
      <c r="D57" s="34"/>
    </row>
    <row r="58" ht="15.75" customHeight="1">
      <c r="D58" s="34"/>
    </row>
    <row r="59" ht="15.75" customHeight="1">
      <c r="D59" s="34"/>
    </row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">
    <mergeCell ref="A1:F1"/>
    <mergeCell ref="A2:F2"/>
  </mergeCells>
  <conditionalFormatting sqref="D4:D10">
    <cfRule type="cellIs" dxfId="0" priority="1" operator="equal">
      <formula>"😊 Positive"</formula>
    </cfRule>
  </conditionalFormatting>
  <conditionalFormatting sqref="D4:D10">
    <cfRule type="cellIs" dxfId="2" priority="2" operator="equal">
      <formula>"😐 Neutral"</formula>
    </cfRule>
  </conditionalFormatting>
  <conditionalFormatting sqref="D4:D10">
    <cfRule type="cellIs" dxfId="3" priority="3" operator="equal">
      <formula>"😞 Negative"</formula>
    </cfRule>
  </conditionalFormatting>
  <dataValidations>
    <dataValidation type="list" allowBlank="1" sqref="D4:D59">
      <formula1>"😊 Positive,😐 Neutral,😞 Negative"</formula1>
    </dataValidation>
  </dataValidations>
  <printOptions/>
  <pageMargins bottom="1.0" footer="0.0" header="0.0" left="0.75" right="0.75" top="1.0"/>
  <pageSetup paperSize="9" orientation="portrait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9B59B6"/>
    <pageSetUpPr/>
  </sheetPr>
  <sheetViews>
    <sheetView workbookViewId="0">
      <pane ySplit="3.0" topLeftCell="A4" activePane="bottomLeft" state="frozen"/>
      <selection activeCell="B5" sqref="B5" pane="bottomLeft"/>
    </sheetView>
  </sheetViews>
  <sheetFormatPr customHeight="1" defaultColWidth="14.43" defaultRowHeight="15.0"/>
  <cols>
    <col customWidth="1" min="1" max="1" width="16.0"/>
    <col customWidth="1" min="2" max="4" width="14.0"/>
    <col customWidth="1" min="5" max="26" width="8.71"/>
  </cols>
  <sheetData>
    <row r="1" ht="30.0" customHeight="1">
      <c r="A1" s="35" t="s">
        <v>91</v>
      </c>
    </row>
    <row r="2" ht="18.0" customHeight="1">
      <c r="A2" s="28" t="s">
        <v>92</v>
      </c>
    </row>
    <row r="3" ht="25.5" customHeight="1">
      <c r="A3" s="30" t="s">
        <v>54</v>
      </c>
      <c r="B3" s="30" t="s">
        <v>62</v>
      </c>
      <c r="C3" s="30" t="s">
        <v>67</v>
      </c>
      <c r="D3" s="30" t="s">
        <v>76</v>
      </c>
    </row>
    <row r="4" ht="25.5" customHeight="1">
      <c r="A4" s="36" t="s">
        <v>44</v>
      </c>
      <c r="B4" s="38">
        <f>COUNTIFS(Quotes!$B:$B,$A4,Quotes!$D:$D,"😊 Positive")</f>
        <v>1</v>
      </c>
      <c r="C4" s="38">
        <f>COUNTIFS(Quotes!$B:$B,$A4,Quotes!$D:$D,"😐 Neutral")</f>
        <v>0</v>
      </c>
      <c r="D4" s="38">
        <f>COUNTIFS(Quotes!$B:$B,$A4,Quotes!$D:$D,"😞 Negative")</f>
        <v>1</v>
      </c>
    </row>
    <row r="5" ht="25.5" customHeight="1">
      <c r="A5" s="36" t="s">
        <v>33</v>
      </c>
      <c r="B5" s="38">
        <f>COUNTIFS(Quotes!$B:$B,$A5,Quotes!$D:$D,"😊 Positive")</f>
        <v>1</v>
      </c>
      <c r="C5" s="38">
        <f>COUNTIFS(Quotes!$B:$B,$A5,Quotes!$D:$D,"😐 Neutral")</f>
        <v>1</v>
      </c>
      <c r="D5" s="38">
        <f>COUNTIFS(Quotes!$B:$B,$A5,Quotes!$D:$D,"😞 Negative")</f>
        <v>2</v>
      </c>
    </row>
    <row r="6" ht="25.5" customHeight="1">
      <c r="A6" s="36" t="s">
        <v>49</v>
      </c>
      <c r="B6" s="38">
        <f>COUNTIFS(Quotes!$B:$B,$A6,Quotes!$D:$D,"😊 Positive")</f>
        <v>0</v>
      </c>
      <c r="C6" s="38">
        <f>COUNTIFS(Quotes!$B:$B,$A6,Quotes!$D:$D,"😐 Neutral")</f>
        <v>1</v>
      </c>
      <c r="D6" s="38">
        <f>COUNTIFS(Quotes!$B:$B,$A6,Quotes!$D:$D,"😞 Negative")</f>
        <v>1</v>
      </c>
    </row>
    <row r="7" ht="25.5" customHeight="1">
      <c r="A7" s="36" t="s">
        <v>29</v>
      </c>
      <c r="B7" s="38">
        <f>COUNTIFS(Quotes!$B:$B,$A7,Quotes!$D:$D,"😊 Positive")</f>
        <v>0</v>
      </c>
      <c r="C7" s="38">
        <f>COUNTIFS(Quotes!$B:$B,$A7,Quotes!$D:$D,"😐 Neutral")</f>
        <v>0</v>
      </c>
      <c r="D7" s="38">
        <f>COUNTIFS(Quotes!$B:$B,$A7,Quotes!$D:$D,"😞 Negative")</f>
        <v>3</v>
      </c>
    </row>
    <row r="8" ht="25.5" customHeight="1">
      <c r="A8" s="36" t="s">
        <v>23</v>
      </c>
      <c r="B8" s="38">
        <f>COUNTIFS(Quotes!$B:$B,$A8,Quotes!$D:$D,"😊 Positive")</f>
        <v>1</v>
      </c>
      <c r="C8" s="38">
        <f>COUNTIFS(Quotes!$B:$B,$A8,Quotes!$D:$D,"😐 Neutral")</f>
        <v>1</v>
      </c>
      <c r="D8" s="38">
        <f>COUNTIFS(Quotes!$B:$B,$A8,Quotes!$D:$D,"😞 Negative")</f>
        <v>1</v>
      </c>
    </row>
    <row r="9" ht="25.5" customHeight="1">
      <c r="A9" s="36" t="s">
        <v>40</v>
      </c>
      <c r="B9" s="38">
        <f>COUNTIFS(Quotes!$B:$B,$A9,Quotes!$D:$D,"😊 Positive")</f>
        <v>0</v>
      </c>
      <c r="C9" s="38">
        <f>COUNTIFS(Quotes!$B:$B,$A9,Quotes!$D:$D,"😐 Neutral")</f>
        <v>1</v>
      </c>
      <c r="D9" s="38">
        <f>COUNTIFS(Quotes!$B:$B,$A9,Quotes!$D:$D,"😞 Negative")</f>
        <v>1</v>
      </c>
    </row>
    <row r="10" ht="25.5" customHeight="1">
      <c r="A10" s="36" t="s">
        <v>37</v>
      </c>
      <c r="B10" s="38">
        <f>COUNTIFS(Quotes!$B:$B,$A10,Quotes!$D:$D,"😊 Positive")</f>
        <v>1</v>
      </c>
      <c r="C10" s="38">
        <f>COUNTIFS(Quotes!$B:$B,$A10,Quotes!$D:$D,"😐 Neutral")</f>
        <v>1</v>
      </c>
      <c r="D10" s="38">
        <f>COUNTIFS(Quotes!$B:$B,$A10,Quotes!$D:$D,"😞 Negative")</f>
        <v>0</v>
      </c>
    </row>
    <row r="12">
      <c r="A12" s="28" t="s">
        <v>13</v>
      </c>
    </row>
    <row r="13">
      <c r="A13" s="29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">
    <mergeCell ref="A1:D1"/>
    <mergeCell ref="A2:D2"/>
  </mergeCells>
  <conditionalFormatting sqref="B4:B10">
    <cfRule type="colorScale" priority="1">
      <colorScale>
        <cfvo type="formula" val="0"/>
        <cfvo type="max" val="0"/>
        <color rgb="FFFFFFFF"/>
        <color rgb="FF6FCF97"/>
      </colorScale>
    </cfRule>
  </conditionalFormatting>
  <conditionalFormatting sqref="C4:C10">
    <cfRule type="colorScale" priority="2">
      <colorScale>
        <cfvo type="formula" val="0"/>
        <cfvo type="max" val="0"/>
        <color rgb="FFFFFFFF"/>
        <color rgb="FFF2C879"/>
      </colorScale>
    </cfRule>
  </conditionalFormatting>
  <conditionalFormatting sqref="D4:D10">
    <cfRule type="colorScale" priority="3">
      <colorScale>
        <cfvo type="formula" val="0"/>
        <cfvo type="max" val="0"/>
        <color rgb="FFFFFFFF"/>
        <color rgb="FFEB8F7A"/>
      </colorScale>
    </cfRule>
  </conditionalFormatting>
  <printOptions/>
  <pageMargins bottom="1.0" footer="0.0" header="0.0" left="0.75" right="0.75" top="1.0"/>
  <pageSetup paperSize="9" orientation="portrait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E2553D"/>
    <pageSetUpPr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4.43" defaultRowHeight="15.0"/>
  <cols>
    <col customWidth="1" min="1" max="1" width="34.0"/>
    <col customWidth="1" min="2" max="2" width="24.86"/>
    <col customWidth="1" min="3" max="3" width="18.71"/>
    <col customWidth="1" min="4" max="4" width="17.29"/>
    <col customWidth="1" min="5" max="5" width="40.0"/>
    <col customWidth="1" min="6" max="6" width="12.86"/>
    <col customWidth="1" min="7" max="26" width="8.71"/>
  </cols>
  <sheetData>
    <row r="1" ht="25.5" customHeight="1">
      <c r="A1" s="30" t="s">
        <v>93</v>
      </c>
      <c r="B1" s="31" t="s">
        <v>94</v>
      </c>
      <c r="C1" s="30" t="s">
        <v>95</v>
      </c>
      <c r="D1" s="30" t="s">
        <v>96</v>
      </c>
      <c r="E1" s="30" t="s">
        <v>97</v>
      </c>
      <c r="F1" s="30" t="s">
        <v>98</v>
      </c>
    </row>
    <row r="2" ht="24.0" customHeight="1">
      <c r="A2" s="32" t="s">
        <v>99</v>
      </c>
      <c r="B2" s="32" t="s">
        <v>29</v>
      </c>
      <c r="C2" s="38">
        <v>4.0</v>
      </c>
      <c r="D2" s="32" t="s">
        <v>100</v>
      </c>
      <c r="E2" s="32" t="s">
        <v>101</v>
      </c>
      <c r="F2" s="32" t="s">
        <v>25</v>
      </c>
    </row>
    <row r="3" ht="24.0" customHeight="1">
      <c r="A3" s="33" t="s">
        <v>102</v>
      </c>
      <c r="B3" s="33" t="s">
        <v>33</v>
      </c>
      <c r="C3" s="39">
        <v>3.0</v>
      </c>
      <c r="D3" s="33" t="s">
        <v>103</v>
      </c>
      <c r="E3" s="33" t="s">
        <v>104</v>
      </c>
      <c r="F3" s="33" t="s">
        <v>25</v>
      </c>
    </row>
    <row r="4" ht="24.0" customHeight="1">
      <c r="A4" s="32" t="s">
        <v>105</v>
      </c>
      <c r="B4" s="32" t="s">
        <v>23</v>
      </c>
      <c r="C4" s="38">
        <v>3.0</v>
      </c>
      <c r="D4" s="32" t="s">
        <v>106</v>
      </c>
      <c r="E4" s="32" t="s">
        <v>107</v>
      </c>
      <c r="F4" s="32" t="s">
        <v>25</v>
      </c>
    </row>
    <row r="5" ht="24.0" customHeight="1">
      <c r="A5" s="33" t="s">
        <v>108</v>
      </c>
      <c r="B5" s="33" t="s">
        <v>49</v>
      </c>
      <c r="C5" s="39">
        <v>2.0</v>
      </c>
      <c r="D5" s="33" t="s">
        <v>103</v>
      </c>
      <c r="E5" s="33" t="s">
        <v>109</v>
      </c>
      <c r="F5" s="33" t="s">
        <v>35</v>
      </c>
    </row>
    <row r="6" ht="24.0" customHeight="1">
      <c r="A6" s="32" t="s">
        <v>110</v>
      </c>
      <c r="B6" s="32" t="s">
        <v>40</v>
      </c>
      <c r="C6" s="38">
        <v>2.0</v>
      </c>
      <c r="D6" s="32" t="s">
        <v>103</v>
      </c>
      <c r="E6" s="32" t="s">
        <v>111</v>
      </c>
      <c r="F6" s="32" t="s">
        <v>35</v>
      </c>
    </row>
    <row r="7" ht="24.0" customHeight="1">
      <c r="A7" s="33" t="s">
        <v>112</v>
      </c>
      <c r="B7" s="33" t="s">
        <v>29</v>
      </c>
      <c r="C7" s="39">
        <v>2.0</v>
      </c>
      <c r="D7" s="33" t="s">
        <v>106</v>
      </c>
      <c r="E7" s="33" t="s">
        <v>113</v>
      </c>
      <c r="F7" s="33" t="s">
        <v>35</v>
      </c>
    </row>
    <row r="8" ht="24.0" customHeight="1">
      <c r="A8" s="32" t="s">
        <v>114</v>
      </c>
      <c r="B8" s="32" t="s">
        <v>37</v>
      </c>
      <c r="C8" s="38">
        <v>2.0</v>
      </c>
      <c r="D8" s="32" t="s">
        <v>106</v>
      </c>
      <c r="E8" s="32" t="s">
        <v>115</v>
      </c>
      <c r="F8" s="32" t="s">
        <v>25</v>
      </c>
    </row>
    <row r="9" ht="24.0" customHeight="1">
      <c r="A9" s="33" t="s">
        <v>116</v>
      </c>
      <c r="B9" s="33" t="s">
        <v>44</v>
      </c>
      <c r="C9" s="39">
        <v>2.0</v>
      </c>
      <c r="D9" s="33" t="s">
        <v>117</v>
      </c>
      <c r="E9" s="33" t="s">
        <v>118</v>
      </c>
      <c r="F9" s="33" t="s">
        <v>35</v>
      </c>
    </row>
    <row r="10">
      <c r="B10" s="34"/>
      <c r="D10" s="34"/>
    </row>
    <row r="11">
      <c r="A11" s="28" t="s">
        <v>13</v>
      </c>
      <c r="B11" s="34"/>
      <c r="D11" s="34"/>
    </row>
    <row r="12">
      <c r="A12" s="29"/>
      <c r="B12" s="34"/>
      <c r="D12" s="34"/>
    </row>
    <row r="13">
      <c r="B13" s="34"/>
      <c r="D13" s="34"/>
    </row>
    <row r="14">
      <c r="B14" s="34"/>
      <c r="D14" s="34"/>
    </row>
    <row r="15">
      <c r="B15" s="34"/>
      <c r="D15" s="34"/>
    </row>
    <row r="16">
      <c r="B16" s="34"/>
      <c r="D16" s="34"/>
    </row>
    <row r="17">
      <c r="B17" s="34"/>
      <c r="D17" s="34"/>
    </row>
    <row r="18">
      <c r="B18" s="34"/>
      <c r="D18" s="34"/>
    </row>
    <row r="19">
      <c r="B19" s="34"/>
      <c r="D19" s="34"/>
    </row>
    <row r="20">
      <c r="B20" s="34"/>
      <c r="D20" s="34"/>
    </row>
    <row r="21" ht="15.75" customHeight="1">
      <c r="B21" s="34"/>
      <c r="D21" s="34"/>
    </row>
    <row r="22" ht="15.75" customHeight="1">
      <c r="B22" s="34"/>
      <c r="D22" s="34"/>
    </row>
    <row r="23" ht="15.75" customHeight="1">
      <c r="B23" s="34"/>
      <c r="D23" s="34"/>
    </row>
    <row r="24" ht="15.75" customHeight="1">
      <c r="B24" s="34"/>
      <c r="D24" s="34"/>
    </row>
    <row r="25" ht="15.75" customHeight="1">
      <c r="B25" s="34"/>
      <c r="D25" s="34"/>
    </row>
    <row r="26" ht="15.75" customHeight="1">
      <c r="B26" s="34"/>
      <c r="D26" s="34"/>
    </row>
    <row r="27" ht="15.75" customHeight="1">
      <c r="B27" s="34"/>
      <c r="D27" s="34"/>
    </row>
    <row r="28" ht="15.75" customHeight="1">
      <c r="B28" s="34"/>
      <c r="D28" s="34"/>
    </row>
    <row r="29" ht="15.75" customHeight="1">
      <c r="B29" s="34"/>
      <c r="D29" s="34"/>
    </row>
    <row r="30" ht="15.75" customHeight="1">
      <c r="B30" s="34"/>
      <c r="D30" s="34"/>
    </row>
    <row r="31" ht="15.75" customHeight="1">
      <c r="B31" s="34"/>
      <c r="D31" s="34"/>
    </row>
    <row r="32" ht="15.75" customHeight="1">
      <c r="B32" s="34"/>
      <c r="D32" s="34"/>
    </row>
    <row r="33" ht="15.75" customHeight="1">
      <c r="B33" s="34"/>
      <c r="D33" s="34"/>
    </row>
    <row r="34" ht="15.75" customHeight="1">
      <c r="B34" s="34"/>
      <c r="D34" s="34"/>
    </row>
    <row r="35" ht="15.75" customHeight="1">
      <c r="B35" s="34"/>
      <c r="D35" s="34"/>
    </row>
    <row r="36" ht="15.75" customHeight="1">
      <c r="B36" s="34"/>
      <c r="D36" s="34"/>
    </row>
    <row r="37" ht="15.75" customHeight="1">
      <c r="B37" s="34"/>
      <c r="D37" s="34"/>
    </row>
    <row r="38" ht="15.75" customHeight="1">
      <c r="B38" s="34"/>
      <c r="D38" s="34"/>
    </row>
    <row r="39" ht="15.75" customHeight="1">
      <c r="B39" s="34"/>
      <c r="D39" s="34"/>
    </row>
    <row r="40" ht="15.75" customHeight="1">
      <c r="B40" s="34"/>
      <c r="D40" s="34"/>
    </row>
    <row r="41" ht="15.75" customHeight="1">
      <c r="B41" s="34"/>
      <c r="D41" s="34"/>
    </row>
    <row r="42" ht="15.75" customHeight="1">
      <c r="B42" s="34"/>
      <c r="D42" s="34"/>
    </row>
    <row r="43" ht="15.75" customHeight="1">
      <c r="B43" s="34"/>
      <c r="D43" s="34"/>
    </row>
    <row r="44" ht="15.75" customHeight="1">
      <c r="B44" s="34"/>
      <c r="D44" s="34"/>
    </row>
    <row r="45" ht="15.75" customHeight="1">
      <c r="B45" s="34"/>
      <c r="D45" s="34"/>
    </row>
    <row r="46" ht="15.75" customHeight="1">
      <c r="B46" s="34"/>
      <c r="D46" s="34"/>
    </row>
    <row r="47" ht="15.75" customHeight="1">
      <c r="B47" s="34"/>
      <c r="D47" s="34"/>
    </row>
    <row r="48" ht="15.75" customHeight="1">
      <c r="B48" s="34"/>
      <c r="D48" s="34"/>
    </row>
    <row r="49" ht="15.75" customHeight="1">
      <c r="B49" s="34"/>
      <c r="D49" s="34"/>
    </row>
    <row r="50" ht="15.75" customHeight="1">
      <c r="B50" s="34"/>
      <c r="D50" s="34"/>
    </row>
    <row r="51" ht="15.75" customHeight="1">
      <c r="B51" s="34"/>
      <c r="D51" s="34"/>
    </row>
    <row r="52" ht="15.75" customHeight="1">
      <c r="B52" s="34"/>
      <c r="D52" s="34"/>
    </row>
    <row r="53" ht="15.75" customHeight="1">
      <c r="B53" s="34"/>
      <c r="D53" s="34"/>
    </row>
    <row r="54" ht="15.75" customHeight="1">
      <c r="B54" s="34"/>
      <c r="D54" s="34"/>
    </row>
    <row r="55" ht="15.75" customHeight="1">
      <c r="B55" s="34"/>
      <c r="D55" s="34"/>
    </row>
    <row r="56" ht="15.75" customHeight="1">
      <c r="B56" s="34"/>
      <c r="D56" s="34"/>
    </row>
    <row r="57" ht="15.75" customHeight="1">
      <c r="B57" s="34"/>
      <c r="D57" s="34"/>
    </row>
    <row r="58" ht="15.75" customHeight="1">
      <c r="B58" s="34"/>
      <c r="D58" s="34"/>
    </row>
    <row r="59" ht="15.75" customHeight="1">
      <c r="B59" s="34"/>
      <c r="D59" s="34"/>
    </row>
    <row r="60" ht="15.75" customHeight="1">
      <c r="B60" s="34"/>
      <c r="D60" s="34"/>
    </row>
    <row r="61" ht="15.75" customHeight="1">
      <c r="B61" s="34"/>
      <c r="D61" s="34"/>
    </row>
    <row r="62" ht="15.75" customHeight="1">
      <c r="B62" s="34"/>
      <c r="D62" s="34"/>
    </row>
    <row r="63" ht="15.75" customHeight="1">
      <c r="B63" s="34"/>
      <c r="D63" s="34"/>
    </row>
    <row r="64" ht="15.75" customHeight="1">
      <c r="B64" s="34"/>
      <c r="D64" s="34"/>
    </row>
    <row r="65" ht="15.75" customHeight="1">
      <c r="B65" s="34"/>
      <c r="D65" s="34"/>
    </row>
    <row r="66" ht="15.75" customHeight="1">
      <c r="B66" s="34"/>
      <c r="D66" s="34"/>
    </row>
    <row r="67" ht="15.75" customHeight="1">
      <c r="B67" s="34"/>
      <c r="D67" s="34"/>
    </row>
    <row r="68" ht="15.75" customHeight="1">
      <c r="B68" s="34"/>
      <c r="D68" s="34"/>
    </row>
    <row r="69" ht="15.75" customHeight="1">
      <c r="B69" s="34"/>
      <c r="D69" s="34"/>
    </row>
    <row r="70" ht="15.75" customHeight="1">
      <c r="B70" s="34"/>
      <c r="D70" s="34"/>
    </row>
    <row r="71" ht="15.75" customHeight="1">
      <c r="B71" s="34"/>
      <c r="D71" s="34"/>
    </row>
    <row r="72" ht="15.75" customHeight="1">
      <c r="B72" s="34"/>
      <c r="D72" s="34"/>
    </row>
    <row r="73" ht="15.75" customHeight="1">
      <c r="B73" s="34"/>
      <c r="D73" s="34"/>
    </row>
    <row r="74" ht="15.75" customHeight="1">
      <c r="B74" s="34"/>
      <c r="D74" s="34"/>
    </row>
    <row r="75" ht="15.75" customHeight="1">
      <c r="B75" s="34"/>
      <c r="D75" s="34"/>
    </row>
    <row r="76" ht="15.75" customHeight="1">
      <c r="B76" s="34"/>
      <c r="D76" s="34"/>
    </row>
    <row r="77" ht="15.75" customHeight="1">
      <c r="B77" s="34"/>
      <c r="D77" s="34"/>
    </row>
    <row r="78" ht="15.75" customHeight="1">
      <c r="B78" s="34"/>
      <c r="D78" s="34"/>
    </row>
    <row r="79" ht="15.75" customHeight="1">
      <c r="B79" s="34"/>
      <c r="D79" s="34"/>
    </row>
    <row r="80" ht="15.75" customHeight="1">
      <c r="B80" s="34"/>
      <c r="D80" s="34"/>
    </row>
    <row r="81" ht="15.75" customHeight="1">
      <c r="B81" s="34"/>
      <c r="D81" s="34"/>
    </row>
    <row r="82" ht="15.75" customHeight="1">
      <c r="B82" s="34"/>
      <c r="D82" s="34"/>
    </row>
    <row r="83" ht="15.75" customHeight="1">
      <c r="B83" s="34"/>
      <c r="D83" s="34"/>
    </row>
    <row r="84" ht="15.75" customHeight="1">
      <c r="B84" s="34"/>
      <c r="D84" s="34"/>
    </row>
    <row r="85" ht="15.75" customHeight="1">
      <c r="B85" s="34"/>
      <c r="D85" s="34"/>
    </row>
    <row r="86" ht="15.75" customHeight="1">
      <c r="B86" s="34"/>
      <c r="D86" s="34"/>
    </row>
    <row r="87" ht="15.75" customHeight="1">
      <c r="B87" s="34"/>
      <c r="D87" s="34"/>
    </row>
    <row r="88" ht="15.75" customHeight="1">
      <c r="B88" s="34"/>
      <c r="D88" s="34"/>
    </row>
    <row r="89" ht="15.75" customHeight="1">
      <c r="B89" s="34"/>
      <c r="D89" s="34"/>
    </row>
    <row r="90" ht="15.75" customHeight="1">
      <c r="B90" s="34"/>
      <c r="D90" s="34"/>
    </row>
    <row r="91" ht="15.75" customHeight="1">
      <c r="B91" s="34"/>
      <c r="D91" s="34"/>
    </row>
    <row r="92" ht="15.75" customHeight="1">
      <c r="B92" s="34"/>
      <c r="D92" s="34"/>
    </row>
    <row r="93" ht="15.75" customHeight="1">
      <c r="B93" s="34"/>
      <c r="D93" s="34"/>
    </row>
    <row r="94" ht="15.75" customHeight="1">
      <c r="B94" s="34"/>
      <c r="D94" s="34"/>
    </row>
    <row r="95" ht="15.75" customHeight="1">
      <c r="B95" s="34"/>
      <c r="D95" s="34"/>
    </row>
    <row r="96" ht="15.75" customHeight="1">
      <c r="B96" s="34"/>
      <c r="D96" s="34"/>
    </row>
    <row r="97" ht="15.75" customHeight="1">
      <c r="B97" s="34"/>
      <c r="D97" s="34"/>
    </row>
    <row r="98" ht="15.75" customHeight="1">
      <c r="B98" s="34"/>
      <c r="D98" s="34"/>
    </row>
    <row r="99" ht="15.75" customHeight="1">
      <c r="B99" s="34"/>
      <c r="D99" s="34"/>
    </row>
    <row r="100" ht="15.75" customHeight="1">
      <c r="B100" s="34"/>
      <c r="D100" s="34"/>
    </row>
    <row r="101" ht="15.75" customHeight="1">
      <c r="B101" s="34"/>
      <c r="D101" s="34"/>
    </row>
    <row r="102" ht="15.75" customHeight="1">
      <c r="B102" s="34"/>
      <c r="D102" s="34"/>
    </row>
    <row r="103" ht="15.75" customHeight="1">
      <c r="B103" s="34"/>
      <c r="D103" s="34"/>
    </row>
    <row r="104" ht="15.75" customHeight="1">
      <c r="B104" s="34"/>
      <c r="D104" s="34"/>
    </row>
    <row r="105" ht="15.75" customHeight="1">
      <c r="B105" s="34"/>
      <c r="D105" s="34"/>
    </row>
    <row r="106" ht="15.75" customHeight="1">
      <c r="B106" s="34"/>
      <c r="D106" s="34"/>
    </row>
    <row r="107" ht="15.75" customHeight="1">
      <c r="B107" s="34"/>
      <c r="D107" s="34"/>
    </row>
    <row r="108" ht="15.75" customHeight="1">
      <c r="B108" s="34"/>
      <c r="D108" s="34"/>
    </row>
    <row r="109" ht="15.75" customHeight="1">
      <c r="B109" s="34"/>
      <c r="D109" s="34"/>
    </row>
    <row r="110" ht="15.75" customHeight="1">
      <c r="B110" s="34"/>
      <c r="D110" s="34"/>
    </row>
    <row r="111" ht="15.75" customHeight="1">
      <c r="B111" s="34"/>
      <c r="D111" s="34"/>
    </row>
    <row r="112" ht="15.75" customHeight="1">
      <c r="B112" s="34"/>
      <c r="D112" s="34"/>
    </row>
    <row r="113" ht="15.75" customHeight="1">
      <c r="B113" s="34"/>
      <c r="D113" s="34"/>
    </row>
    <row r="114" ht="15.75" customHeight="1">
      <c r="B114" s="34"/>
      <c r="D114" s="34"/>
    </row>
    <row r="115" ht="15.75" customHeight="1">
      <c r="B115" s="34"/>
      <c r="D115" s="34"/>
    </row>
    <row r="116" ht="15.75" customHeight="1">
      <c r="B116" s="34"/>
      <c r="D116" s="34"/>
    </row>
    <row r="117" ht="15.75" customHeight="1">
      <c r="B117" s="34"/>
      <c r="D117" s="34"/>
    </row>
    <row r="118" ht="15.75" customHeight="1">
      <c r="B118" s="34"/>
      <c r="D118" s="34"/>
    </row>
    <row r="119" ht="15.75" customHeight="1">
      <c r="B119" s="34"/>
      <c r="D119" s="34"/>
    </row>
    <row r="120" ht="15.75" customHeight="1">
      <c r="B120" s="34"/>
      <c r="D120" s="34"/>
    </row>
    <row r="121" ht="15.75" customHeight="1">
      <c r="B121" s="34"/>
      <c r="D121" s="34"/>
    </row>
    <row r="122" ht="15.75" customHeight="1">
      <c r="B122" s="34"/>
      <c r="D122" s="34"/>
    </row>
    <row r="123" ht="15.75" customHeight="1">
      <c r="B123" s="34"/>
      <c r="D123" s="34"/>
    </row>
    <row r="124" ht="15.75" customHeight="1">
      <c r="B124" s="34"/>
      <c r="D124" s="34"/>
    </row>
    <row r="125" ht="15.75" customHeight="1">
      <c r="B125" s="34"/>
      <c r="D125" s="34"/>
    </row>
    <row r="126" ht="15.75" customHeight="1">
      <c r="B126" s="34"/>
      <c r="D126" s="34"/>
    </row>
    <row r="127" ht="15.75" customHeight="1">
      <c r="B127" s="34"/>
      <c r="D127" s="34"/>
    </row>
    <row r="128" ht="15.75" customHeight="1">
      <c r="B128" s="34"/>
      <c r="D128" s="34"/>
    </row>
    <row r="129" ht="15.75" customHeight="1">
      <c r="B129" s="34"/>
      <c r="D129" s="34"/>
    </row>
    <row r="130" ht="15.75" customHeight="1">
      <c r="B130" s="34"/>
      <c r="D130" s="34"/>
    </row>
    <row r="131" ht="15.75" customHeight="1">
      <c r="B131" s="34"/>
      <c r="D131" s="34"/>
    </row>
    <row r="132" ht="15.75" customHeight="1">
      <c r="B132" s="34"/>
      <c r="D132" s="34"/>
    </row>
    <row r="133" ht="15.75" customHeight="1">
      <c r="B133" s="34"/>
      <c r="D133" s="34"/>
    </row>
    <row r="134" ht="15.75" customHeight="1">
      <c r="B134" s="34"/>
      <c r="D134" s="34"/>
    </row>
    <row r="135" ht="15.75" customHeight="1">
      <c r="B135" s="34"/>
      <c r="D135" s="34"/>
    </row>
    <row r="136" ht="15.75" customHeight="1">
      <c r="B136" s="34"/>
      <c r="D136" s="34"/>
    </row>
    <row r="137" ht="15.75" customHeight="1">
      <c r="B137" s="34"/>
      <c r="D137" s="34"/>
    </row>
    <row r="138" ht="15.75" customHeight="1">
      <c r="B138" s="34"/>
      <c r="D138" s="34"/>
    </row>
    <row r="139" ht="15.75" customHeight="1">
      <c r="B139" s="34"/>
      <c r="D139" s="34"/>
    </row>
    <row r="140" ht="15.75" customHeight="1">
      <c r="B140" s="34"/>
      <c r="D140" s="34"/>
    </row>
    <row r="141" ht="15.75" customHeight="1">
      <c r="B141" s="34"/>
      <c r="D141" s="34"/>
    </row>
    <row r="142" ht="15.75" customHeight="1">
      <c r="B142" s="34"/>
      <c r="D142" s="34"/>
    </row>
    <row r="143" ht="15.75" customHeight="1">
      <c r="B143" s="34"/>
      <c r="D143" s="34"/>
    </row>
    <row r="144" ht="15.75" customHeight="1">
      <c r="B144" s="34"/>
      <c r="D144" s="34"/>
    </row>
    <row r="145" ht="15.75" customHeight="1">
      <c r="B145" s="34"/>
      <c r="D145" s="34"/>
    </row>
    <row r="146" ht="15.75" customHeight="1">
      <c r="B146" s="34"/>
      <c r="D146" s="34"/>
    </row>
    <row r="147" ht="15.75" customHeight="1">
      <c r="B147" s="34"/>
      <c r="D147" s="34"/>
    </row>
    <row r="148" ht="15.75" customHeight="1">
      <c r="B148" s="34"/>
      <c r="D148" s="34"/>
    </row>
    <row r="149" ht="15.75" customHeight="1">
      <c r="B149" s="34"/>
      <c r="D149" s="34"/>
    </row>
    <row r="150" ht="15.75" customHeight="1">
      <c r="B150" s="34"/>
      <c r="D150" s="34"/>
    </row>
    <row r="151" ht="15.75" customHeight="1">
      <c r="B151" s="34"/>
      <c r="D151" s="34"/>
    </row>
    <row r="152" ht="15.75" customHeight="1">
      <c r="B152" s="34"/>
      <c r="D152" s="34"/>
    </row>
    <row r="153" ht="15.75" customHeight="1">
      <c r="B153" s="34"/>
      <c r="D153" s="34"/>
    </row>
    <row r="154" ht="15.75" customHeight="1">
      <c r="B154" s="34"/>
      <c r="D154" s="34"/>
    </row>
    <row r="155" ht="15.75" customHeight="1">
      <c r="B155" s="34"/>
      <c r="D155" s="34"/>
    </row>
    <row r="156" ht="15.75" customHeight="1">
      <c r="B156" s="34"/>
      <c r="D156" s="34"/>
    </row>
    <row r="157" ht="15.75" customHeight="1">
      <c r="B157" s="34"/>
      <c r="D157" s="34"/>
    </row>
    <row r="158" ht="15.75" customHeight="1">
      <c r="B158" s="34"/>
      <c r="D158" s="34"/>
    </row>
    <row r="159" ht="15.75" customHeight="1">
      <c r="B159" s="34"/>
      <c r="D159" s="34"/>
    </row>
    <row r="160" ht="15.75" customHeight="1">
      <c r="B160" s="34"/>
      <c r="D160" s="34"/>
    </row>
    <row r="161" ht="15.75" customHeight="1">
      <c r="B161" s="34"/>
      <c r="D161" s="34"/>
    </row>
    <row r="162" ht="15.75" customHeight="1">
      <c r="B162" s="34"/>
      <c r="D162" s="34"/>
    </row>
    <row r="163" ht="15.75" customHeight="1">
      <c r="B163" s="34"/>
      <c r="D163" s="34"/>
    </row>
    <row r="164" ht="15.75" customHeight="1">
      <c r="B164" s="34"/>
      <c r="D164" s="34"/>
    </row>
    <row r="165" ht="15.75" customHeight="1">
      <c r="B165" s="34"/>
      <c r="D165" s="34"/>
    </row>
    <row r="166" ht="15.75" customHeight="1">
      <c r="B166" s="34"/>
      <c r="D166" s="34"/>
    </row>
    <row r="167" ht="15.75" customHeight="1">
      <c r="B167" s="34"/>
      <c r="D167" s="34"/>
    </row>
    <row r="168" ht="15.75" customHeight="1">
      <c r="B168" s="34"/>
      <c r="D168" s="34"/>
    </row>
    <row r="169" ht="15.75" customHeight="1">
      <c r="B169" s="34"/>
      <c r="D169" s="34"/>
    </row>
    <row r="170" ht="15.75" customHeight="1">
      <c r="B170" s="34"/>
      <c r="D170" s="34"/>
    </row>
    <row r="171" ht="15.75" customHeight="1">
      <c r="B171" s="34"/>
      <c r="D171" s="34"/>
    </row>
    <row r="172" ht="15.75" customHeight="1">
      <c r="B172" s="34"/>
      <c r="D172" s="34"/>
    </row>
    <row r="173" ht="15.75" customHeight="1">
      <c r="B173" s="34"/>
      <c r="D173" s="34"/>
    </row>
    <row r="174" ht="15.75" customHeight="1">
      <c r="B174" s="34"/>
      <c r="D174" s="34"/>
    </row>
    <row r="175" ht="15.75" customHeight="1">
      <c r="B175" s="34"/>
      <c r="D175" s="34"/>
    </row>
    <row r="176" ht="15.75" customHeight="1">
      <c r="B176" s="34"/>
      <c r="D176" s="34"/>
    </row>
    <row r="177" ht="15.75" customHeight="1">
      <c r="B177" s="34"/>
      <c r="D177" s="34"/>
    </row>
    <row r="178" ht="15.75" customHeight="1">
      <c r="B178" s="34"/>
      <c r="D178" s="34"/>
    </row>
    <row r="179" ht="15.75" customHeight="1">
      <c r="B179" s="34"/>
      <c r="D179" s="34"/>
    </row>
    <row r="180" ht="15.75" customHeight="1">
      <c r="B180" s="34"/>
      <c r="D180" s="34"/>
    </row>
    <row r="181" ht="15.75" customHeight="1">
      <c r="B181" s="34"/>
      <c r="D181" s="34"/>
    </row>
    <row r="182" ht="15.75" customHeight="1">
      <c r="B182" s="34"/>
      <c r="D182" s="34"/>
    </row>
    <row r="183" ht="15.75" customHeight="1">
      <c r="B183" s="34"/>
      <c r="D183" s="34"/>
    </row>
    <row r="184" ht="15.75" customHeight="1">
      <c r="B184" s="34"/>
      <c r="D184" s="34"/>
    </row>
    <row r="185" ht="15.75" customHeight="1">
      <c r="B185" s="34"/>
      <c r="D185" s="34"/>
    </row>
    <row r="186" ht="15.75" customHeight="1">
      <c r="B186" s="34"/>
      <c r="D186" s="34"/>
    </row>
    <row r="187" ht="15.75" customHeight="1">
      <c r="B187" s="34"/>
      <c r="D187" s="34"/>
    </row>
    <row r="188" ht="15.75" customHeight="1">
      <c r="B188" s="34"/>
      <c r="D188" s="34"/>
    </row>
    <row r="189" ht="15.75" customHeight="1">
      <c r="B189" s="34"/>
      <c r="D189" s="34"/>
    </row>
    <row r="190" ht="15.75" customHeight="1">
      <c r="B190" s="34"/>
      <c r="D190" s="34"/>
    </row>
    <row r="191" ht="15.75" customHeight="1">
      <c r="B191" s="34"/>
      <c r="D191" s="34"/>
    </row>
    <row r="192" ht="15.75" customHeight="1">
      <c r="B192" s="34"/>
      <c r="D192" s="34"/>
    </row>
    <row r="193" ht="15.75" customHeight="1">
      <c r="B193" s="34"/>
      <c r="D193" s="34"/>
    </row>
    <row r="194" ht="15.75" customHeight="1">
      <c r="B194" s="34"/>
      <c r="D194" s="34"/>
    </row>
    <row r="195" ht="15.75" customHeight="1">
      <c r="B195" s="34"/>
      <c r="D195" s="34"/>
    </row>
    <row r="196" ht="15.75" customHeight="1">
      <c r="B196" s="34"/>
      <c r="D196" s="34"/>
    </row>
    <row r="197" ht="15.75" customHeight="1">
      <c r="B197" s="34"/>
      <c r="D197" s="34"/>
    </row>
    <row r="198" ht="15.75" customHeight="1">
      <c r="B198" s="34"/>
      <c r="D198" s="34"/>
    </row>
    <row r="199" ht="15.75" customHeight="1">
      <c r="B199" s="34"/>
      <c r="D199" s="34"/>
    </row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autoFilter ref="$A$1:$F$9"/>
  <conditionalFormatting sqref="D2:D9">
    <cfRule type="cellIs" dxfId="3" priority="1" operator="equal">
      <formula>"Critical"</formula>
    </cfRule>
  </conditionalFormatting>
  <conditionalFormatting sqref="D2:D9">
    <cfRule type="cellIs" dxfId="2" priority="2" operator="equal">
      <formula>"High"</formula>
    </cfRule>
  </conditionalFormatting>
  <conditionalFormatting sqref="D2:D9">
    <cfRule type="cellIs" dxfId="1" priority="3" operator="equal">
      <formula>"Medium"</formula>
    </cfRule>
  </conditionalFormatting>
  <conditionalFormatting sqref="D2:D9">
    <cfRule type="cellIs" dxfId="4" priority="4" operator="equal">
      <formula>"Low"</formula>
    </cfRule>
  </conditionalFormatting>
  <conditionalFormatting sqref="C2:C9">
    <cfRule type="colorScale" priority="5">
      <colorScale>
        <cfvo type="min" val="0"/>
        <cfvo type="max" val="0"/>
        <color rgb="FFE1F0FF"/>
        <color rgb="FF1E98FF"/>
      </colorScale>
    </cfRule>
  </conditionalFormatting>
  <dataValidations>
    <dataValidation type="list" allowBlank="1" sqref="B2:B199">
      <formula1>"Discovery,Evaluation,Purchase,Onboarding,Adoption,Expansion,Renewal"</formula1>
    </dataValidation>
    <dataValidation type="list" allowBlank="1" sqref="D2:D199">
      <formula1>"Critical,High,Medium,Low"</formula1>
    </dataValidation>
  </dataValidations>
  <printOptions/>
  <pageMargins bottom="1.0" footer="0.0" header="0.0" left="0.75" right="0.75" top="1.0"/>
  <pageSetup paperSize="9"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1E98FF"/>
    <pageSetUpPr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4.43" defaultRowHeight="15.0"/>
  <cols>
    <col customWidth="1" min="1" max="1" width="46.0"/>
    <col customWidth="1" min="2" max="2" width="14.0"/>
    <col customWidth="1" min="3" max="3" width="24.0"/>
    <col customWidth="1" min="4" max="4" width="18.29"/>
    <col customWidth="1" min="5" max="5" width="20.0"/>
    <col customWidth="1" min="6" max="26" width="8.71"/>
  </cols>
  <sheetData>
    <row r="1" ht="25.5" customHeight="1">
      <c r="A1" s="30" t="s">
        <v>119</v>
      </c>
      <c r="B1" s="30" t="s">
        <v>54</v>
      </c>
      <c r="C1" s="30" t="s">
        <v>120</v>
      </c>
      <c r="D1" s="30" t="s">
        <v>57</v>
      </c>
      <c r="E1" s="30" t="s">
        <v>15</v>
      </c>
    </row>
    <row r="2" ht="24.0" customHeight="1">
      <c r="A2" s="32" t="s">
        <v>121</v>
      </c>
      <c r="B2" s="32" t="s">
        <v>44</v>
      </c>
      <c r="C2" s="32" t="s">
        <v>122</v>
      </c>
      <c r="D2" s="32" t="s">
        <v>62</v>
      </c>
      <c r="E2" s="32" t="s">
        <v>43</v>
      </c>
    </row>
    <row r="3" ht="24.0" customHeight="1">
      <c r="A3" s="33" t="s">
        <v>123</v>
      </c>
      <c r="B3" s="33" t="s">
        <v>44</v>
      </c>
      <c r="C3" s="33" t="s">
        <v>122</v>
      </c>
      <c r="D3" s="33" t="s">
        <v>76</v>
      </c>
      <c r="E3" s="33" t="s">
        <v>43</v>
      </c>
    </row>
    <row r="4" ht="24.0" customHeight="1">
      <c r="A4" s="32" t="s">
        <v>124</v>
      </c>
      <c r="B4" s="32" t="s">
        <v>33</v>
      </c>
      <c r="C4" s="32" t="s">
        <v>125</v>
      </c>
      <c r="D4" s="32" t="s">
        <v>62</v>
      </c>
      <c r="E4" s="32" t="s">
        <v>31</v>
      </c>
    </row>
    <row r="5" ht="24.0" customHeight="1">
      <c r="A5" s="33" t="s">
        <v>126</v>
      </c>
      <c r="B5" s="33" t="s">
        <v>33</v>
      </c>
      <c r="C5" s="33" t="s">
        <v>127</v>
      </c>
      <c r="D5" s="33" t="s">
        <v>76</v>
      </c>
      <c r="E5" s="33" t="s">
        <v>31</v>
      </c>
    </row>
    <row r="6" ht="24.0" customHeight="1">
      <c r="A6" s="32" t="s">
        <v>128</v>
      </c>
      <c r="B6" s="32" t="s">
        <v>33</v>
      </c>
      <c r="C6" s="32" t="s">
        <v>127</v>
      </c>
      <c r="D6" s="32" t="s">
        <v>67</v>
      </c>
      <c r="E6" s="32" t="s">
        <v>48</v>
      </c>
    </row>
    <row r="7" ht="24.0" customHeight="1">
      <c r="A7" s="33" t="s">
        <v>129</v>
      </c>
      <c r="B7" s="33" t="s">
        <v>33</v>
      </c>
      <c r="C7" s="33" t="s">
        <v>127</v>
      </c>
      <c r="D7" s="33" t="s">
        <v>76</v>
      </c>
      <c r="E7" s="33" t="s">
        <v>48</v>
      </c>
    </row>
    <row r="8" ht="24.0" customHeight="1">
      <c r="A8" s="32" t="s">
        <v>130</v>
      </c>
      <c r="B8" s="32" t="s">
        <v>49</v>
      </c>
      <c r="C8" s="32" t="s">
        <v>131</v>
      </c>
      <c r="D8" s="32" t="s">
        <v>76</v>
      </c>
      <c r="E8" s="32" t="s">
        <v>36</v>
      </c>
    </row>
    <row r="9" ht="24.0" customHeight="1">
      <c r="A9" s="33" t="s">
        <v>132</v>
      </c>
      <c r="B9" s="33" t="s">
        <v>49</v>
      </c>
      <c r="C9" s="33" t="s">
        <v>131</v>
      </c>
      <c r="D9" s="33" t="s">
        <v>67</v>
      </c>
      <c r="E9" s="33" t="s">
        <v>36</v>
      </c>
    </row>
    <row r="10" ht="24.0" customHeight="1">
      <c r="A10" s="32" t="s">
        <v>133</v>
      </c>
      <c r="B10" s="32" t="s">
        <v>29</v>
      </c>
      <c r="C10" s="32" t="s">
        <v>134</v>
      </c>
      <c r="D10" s="32" t="s">
        <v>76</v>
      </c>
      <c r="E10" s="32" t="s">
        <v>27</v>
      </c>
    </row>
    <row r="11" ht="24.0" customHeight="1">
      <c r="A11" s="33" t="s">
        <v>135</v>
      </c>
      <c r="B11" s="33" t="s">
        <v>29</v>
      </c>
      <c r="C11" s="33" t="s">
        <v>134</v>
      </c>
      <c r="D11" s="33" t="s">
        <v>76</v>
      </c>
      <c r="E11" s="33" t="s">
        <v>27</v>
      </c>
    </row>
    <row r="12" ht="24.0" customHeight="1">
      <c r="A12" s="32" t="s">
        <v>136</v>
      </c>
      <c r="B12" s="32" t="s">
        <v>29</v>
      </c>
      <c r="C12" s="32" t="s">
        <v>134</v>
      </c>
      <c r="D12" s="32" t="s">
        <v>76</v>
      </c>
      <c r="E12" s="32" t="s">
        <v>43</v>
      </c>
    </row>
    <row r="13" ht="24.0" customHeight="1">
      <c r="A13" s="33" t="s">
        <v>137</v>
      </c>
      <c r="B13" s="33" t="s">
        <v>23</v>
      </c>
      <c r="C13" s="33" t="s">
        <v>125</v>
      </c>
      <c r="D13" s="33" t="s">
        <v>62</v>
      </c>
      <c r="E13" s="33" t="s">
        <v>21</v>
      </c>
    </row>
    <row r="14" ht="24.0" customHeight="1">
      <c r="A14" s="32" t="s">
        <v>138</v>
      </c>
      <c r="B14" s="32" t="s">
        <v>23</v>
      </c>
      <c r="C14" s="32" t="s">
        <v>139</v>
      </c>
      <c r="D14" s="32" t="s">
        <v>67</v>
      </c>
      <c r="E14" s="32" t="s">
        <v>46</v>
      </c>
    </row>
    <row r="15" ht="24.0" customHeight="1">
      <c r="A15" s="33" t="s">
        <v>140</v>
      </c>
      <c r="B15" s="33" t="s">
        <v>23</v>
      </c>
      <c r="C15" s="33" t="s">
        <v>139</v>
      </c>
      <c r="D15" s="33" t="s">
        <v>76</v>
      </c>
      <c r="E15" s="33" t="s">
        <v>21</v>
      </c>
    </row>
    <row r="16" ht="24.0" customHeight="1">
      <c r="A16" s="32" t="s">
        <v>141</v>
      </c>
      <c r="B16" s="32" t="s">
        <v>40</v>
      </c>
      <c r="C16" s="32" t="s">
        <v>142</v>
      </c>
      <c r="D16" s="32" t="s">
        <v>76</v>
      </c>
      <c r="E16" s="32" t="s">
        <v>39</v>
      </c>
    </row>
    <row r="17" ht="24.0" customHeight="1">
      <c r="A17" s="33" t="s">
        <v>143</v>
      </c>
      <c r="B17" s="33" t="s">
        <v>40</v>
      </c>
      <c r="C17" s="33" t="s">
        <v>142</v>
      </c>
      <c r="D17" s="33" t="s">
        <v>67</v>
      </c>
      <c r="E17" s="33" t="s">
        <v>39</v>
      </c>
    </row>
    <row r="18" ht="24.0" customHeight="1">
      <c r="A18" s="32" t="s">
        <v>144</v>
      </c>
      <c r="B18" s="32" t="s">
        <v>37</v>
      </c>
      <c r="C18" s="32" t="s">
        <v>145</v>
      </c>
      <c r="D18" s="32" t="s">
        <v>62</v>
      </c>
      <c r="E18" s="32" t="s">
        <v>36</v>
      </c>
    </row>
    <row r="19" ht="24.0" customHeight="1">
      <c r="A19" s="33" t="s">
        <v>146</v>
      </c>
      <c r="B19" s="33" t="s">
        <v>37</v>
      </c>
      <c r="C19" s="33" t="s">
        <v>145</v>
      </c>
      <c r="D19" s="33" t="s">
        <v>67</v>
      </c>
      <c r="E19" s="33" t="s">
        <v>36</v>
      </c>
    </row>
    <row r="20">
      <c r="B20" s="34"/>
      <c r="C20" s="34"/>
      <c r="D20" s="34"/>
      <c r="E20" s="34"/>
    </row>
    <row r="21" ht="15.75" customHeight="1">
      <c r="A21" s="28" t="s">
        <v>13</v>
      </c>
      <c r="B21" s="34"/>
      <c r="C21" s="34"/>
      <c r="D21" s="34"/>
      <c r="E21" s="34"/>
    </row>
    <row r="22" ht="15.75" customHeight="1">
      <c r="A22" s="29"/>
      <c r="B22" s="34"/>
      <c r="C22" s="34"/>
      <c r="D22" s="34"/>
      <c r="E22" s="34"/>
    </row>
    <row r="23" ht="15.75" customHeight="1">
      <c r="B23" s="34"/>
      <c r="C23" s="34"/>
      <c r="D23" s="34"/>
      <c r="E23" s="34"/>
    </row>
    <row r="24" ht="15.75" customHeight="1">
      <c r="B24" s="34"/>
      <c r="C24" s="34"/>
      <c r="D24" s="34"/>
      <c r="E24" s="34"/>
    </row>
    <row r="25" ht="15.75" customHeight="1">
      <c r="B25" s="34"/>
      <c r="C25" s="34"/>
      <c r="D25" s="34"/>
      <c r="E25" s="34"/>
    </row>
    <row r="26" ht="15.75" customHeight="1">
      <c r="B26" s="34"/>
      <c r="C26" s="34"/>
      <c r="D26" s="34"/>
      <c r="E26" s="34"/>
    </row>
    <row r="27" ht="15.75" customHeight="1">
      <c r="B27" s="34"/>
      <c r="C27" s="34"/>
      <c r="D27" s="34"/>
      <c r="E27" s="34"/>
    </row>
    <row r="28" ht="15.75" customHeight="1">
      <c r="B28" s="34"/>
      <c r="C28" s="34"/>
      <c r="D28" s="34"/>
      <c r="E28" s="34"/>
    </row>
    <row r="29" ht="15.75" customHeight="1">
      <c r="B29" s="34"/>
      <c r="C29" s="34"/>
      <c r="D29" s="34"/>
      <c r="E29" s="34"/>
    </row>
    <row r="30" ht="15.75" customHeight="1">
      <c r="B30" s="34"/>
      <c r="C30" s="34"/>
      <c r="D30" s="34"/>
      <c r="E30" s="34"/>
    </row>
    <row r="31" ht="15.75" customHeight="1">
      <c r="B31" s="34"/>
      <c r="C31" s="34"/>
      <c r="D31" s="34"/>
      <c r="E31" s="34"/>
    </row>
    <row r="32" ht="15.75" customHeight="1">
      <c r="B32" s="34"/>
      <c r="C32" s="34"/>
      <c r="D32" s="34"/>
      <c r="E32" s="34"/>
    </row>
    <row r="33" ht="15.75" customHeight="1">
      <c r="B33" s="34"/>
      <c r="C33" s="34"/>
      <c r="D33" s="34"/>
      <c r="E33" s="34"/>
    </row>
    <row r="34" ht="15.75" customHeight="1">
      <c r="B34" s="34"/>
      <c r="C34" s="34"/>
      <c r="D34" s="34"/>
      <c r="E34" s="34"/>
    </row>
    <row r="35" ht="15.75" customHeight="1">
      <c r="B35" s="34"/>
      <c r="C35" s="34"/>
      <c r="D35" s="34"/>
      <c r="E35" s="34"/>
    </row>
    <row r="36" ht="15.75" customHeight="1">
      <c r="B36" s="34"/>
      <c r="C36" s="34"/>
      <c r="D36" s="34"/>
      <c r="E36" s="34"/>
    </row>
    <row r="37" ht="15.75" customHeight="1">
      <c r="B37" s="34"/>
      <c r="C37" s="34"/>
      <c r="D37" s="34"/>
      <c r="E37" s="34"/>
    </row>
    <row r="38" ht="15.75" customHeight="1">
      <c r="B38" s="34"/>
      <c r="C38" s="34"/>
      <c r="D38" s="34"/>
      <c r="E38" s="34"/>
    </row>
    <row r="39" ht="15.75" customHeight="1">
      <c r="B39" s="34"/>
      <c r="C39" s="34"/>
      <c r="D39" s="34"/>
      <c r="E39" s="34"/>
    </row>
    <row r="40" ht="15.75" customHeight="1">
      <c r="B40" s="34"/>
      <c r="C40" s="34"/>
      <c r="D40" s="34"/>
      <c r="E40" s="34"/>
    </row>
    <row r="41" ht="15.75" customHeight="1">
      <c r="B41" s="34"/>
      <c r="C41" s="34"/>
      <c r="D41" s="34"/>
      <c r="E41" s="34"/>
    </row>
    <row r="42" ht="15.75" customHeight="1">
      <c r="B42" s="34"/>
      <c r="C42" s="34"/>
      <c r="D42" s="34"/>
      <c r="E42" s="34"/>
    </row>
    <row r="43" ht="15.75" customHeight="1">
      <c r="B43" s="34"/>
      <c r="C43" s="34"/>
      <c r="D43" s="34"/>
      <c r="E43" s="34"/>
    </row>
    <row r="44" ht="15.75" customHeight="1">
      <c r="B44" s="34"/>
      <c r="C44" s="34"/>
      <c r="D44" s="34"/>
      <c r="E44" s="34"/>
    </row>
    <row r="45" ht="15.75" customHeight="1">
      <c r="B45" s="34"/>
      <c r="C45" s="34"/>
      <c r="D45" s="34"/>
      <c r="E45" s="34"/>
    </row>
    <row r="46" ht="15.75" customHeight="1">
      <c r="B46" s="34"/>
      <c r="C46" s="34"/>
      <c r="D46" s="34"/>
      <c r="E46" s="34"/>
    </row>
    <row r="47" ht="15.75" customHeight="1">
      <c r="B47" s="34"/>
      <c r="C47" s="34"/>
      <c r="D47" s="34"/>
      <c r="E47" s="34"/>
    </row>
    <row r="48" ht="15.75" customHeight="1">
      <c r="B48" s="34"/>
      <c r="C48" s="34"/>
      <c r="D48" s="34"/>
      <c r="E48" s="34"/>
    </row>
    <row r="49" ht="15.75" customHeight="1">
      <c r="B49" s="34"/>
      <c r="C49" s="34"/>
      <c r="D49" s="34"/>
      <c r="E49" s="34"/>
    </row>
    <row r="50" ht="15.75" customHeight="1">
      <c r="B50" s="34"/>
      <c r="C50" s="34"/>
      <c r="D50" s="34"/>
      <c r="E50" s="34"/>
    </row>
    <row r="51" ht="15.75" customHeight="1">
      <c r="B51" s="34"/>
      <c r="C51" s="34"/>
      <c r="D51" s="34"/>
      <c r="E51" s="34"/>
    </row>
    <row r="52" ht="15.75" customHeight="1">
      <c r="B52" s="34"/>
      <c r="C52" s="34"/>
      <c r="D52" s="34"/>
      <c r="E52" s="34"/>
    </row>
    <row r="53" ht="15.75" customHeight="1">
      <c r="B53" s="34"/>
      <c r="C53" s="34"/>
      <c r="D53" s="34"/>
      <c r="E53" s="34"/>
    </row>
    <row r="54" ht="15.75" customHeight="1">
      <c r="B54" s="34"/>
      <c r="C54" s="34"/>
      <c r="D54" s="34"/>
      <c r="E54" s="34"/>
    </row>
    <row r="55" ht="15.75" customHeight="1">
      <c r="B55" s="34"/>
      <c r="C55" s="34"/>
      <c r="D55" s="34"/>
      <c r="E55" s="34"/>
    </row>
    <row r="56" ht="15.75" customHeight="1">
      <c r="B56" s="34"/>
      <c r="C56" s="34"/>
      <c r="D56" s="34"/>
      <c r="E56" s="34"/>
    </row>
    <row r="57" ht="15.75" customHeight="1">
      <c r="B57" s="34"/>
      <c r="C57" s="34"/>
      <c r="D57" s="34"/>
      <c r="E57" s="34"/>
    </row>
    <row r="58" ht="15.75" customHeight="1">
      <c r="B58" s="34"/>
      <c r="C58" s="34"/>
      <c r="D58" s="34"/>
      <c r="E58" s="34"/>
    </row>
    <row r="59" ht="15.75" customHeight="1">
      <c r="B59" s="34"/>
      <c r="C59" s="34"/>
      <c r="D59" s="34"/>
      <c r="E59" s="34"/>
    </row>
    <row r="60" ht="15.75" customHeight="1">
      <c r="B60" s="34"/>
      <c r="C60" s="34"/>
      <c r="D60" s="34"/>
      <c r="E60" s="34"/>
    </row>
    <row r="61" ht="15.75" customHeight="1">
      <c r="B61" s="34"/>
      <c r="C61" s="34"/>
      <c r="D61" s="34"/>
      <c r="E61" s="34"/>
    </row>
    <row r="62" ht="15.75" customHeight="1">
      <c r="B62" s="34"/>
      <c r="C62" s="34"/>
      <c r="D62" s="34"/>
      <c r="E62" s="34"/>
    </row>
    <row r="63" ht="15.75" customHeight="1">
      <c r="B63" s="34"/>
      <c r="C63" s="34"/>
      <c r="D63" s="34"/>
      <c r="E63" s="34"/>
    </row>
    <row r="64" ht="15.75" customHeight="1">
      <c r="B64" s="34"/>
      <c r="C64" s="34"/>
      <c r="D64" s="34"/>
      <c r="E64" s="34"/>
    </row>
    <row r="65" ht="15.75" customHeight="1">
      <c r="B65" s="34"/>
      <c r="C65" s="34"/>
      <c r="D65" s="34"/>
      <c r="E65" s="34"/>
    </row>
    <row r="66" ht="15.75" customHeight="1">
      <c r="B66" s="34"/>
      <c r="C66" s="34"/>
      <c r="D66" s="34"/>
      <c r="E66" s="34"/>
    </row>
    <row r="67" ht="15.75" customHeight="1">
      <c r="B67" s="34"/>
      <c r="C67" s="34"/>
      <c r="D67" s="34"/>
      <c r="E67" s="34"/>
    </row>
    <row r="68" ht="15.75" customHeight="1">
      <c r="B68" s="34"/>
      <c r="C68" s="34"/>
      <c r="D68" s="34"/>
      <c r="E68" s="34"/>
    </row>
    <row r="69" ht="15.75" customHeight="1">
      <c r="B69" s="34"/>
      <c r="C69" s="34"/>
      <c r="D69" s="34"/>
      <c r="E69" s="34"/>
    </row>
    <row r="70" ht="15.75" customHeight="1">
      <c r="B70" s="34"/>
      <c r="C70" s="34"/>
      <c r="D70" s="34"/>
      <c r="E70" s="34"/>
    </row>
    <row r="71" ht="15.75" customHeight="1">
      <c r="B71" s="34"/>
      <c r="C71" s="34"/>
      <c r="D71" s="34"/>
      <c r="E71" s="34"/>
    </row>
    <row r="72" ht="15.75" customHeight="1">
      <c r="B72" s="34"/>
      <c r="C72" s="34"/>
      <c r="D72" s="34"/>
      <c r="E72" s="34"/>
    </row>
    <row r="73" ht="15.75" customHeight="1">
      <c r="B73" s="34"/>
      <c r="C73" s="34"/>
      <c r="D73" s="34"/>
      <c r="E73" s="34"/>
    </row>
    <row r="74" ht="15.75" customHeight="1">
      <c r="B74" s="34"/>
      <c r="C74" s="34"/>
      <c r="D74" s="34"/>
      <c r="E74" s="34"/>
    </row>
    <row r="75" ht="15.75" customHeight="1">
      <c r="B75" s="34"/>
      <c r="C75" s="34"/>
      <c r="D75" s="34"/>
      <c r="E75" s="34"/>
    </row>
    <row r="76" ht="15.75" customHeight="1">
      <c r="B76" s="34"/>
      <c r="C76" s="34"/>
      <c r="D76" s="34"/>
      <c r="E76" s="34"/>
    </row>
    <row r="77" ht="15.75" customHeight="1">
      <c r="B77" s="34"/>
      <c r="C77" s="34"/>
      <c r="D77" s="34"/>
      <c r="E77" s="34"/>
    </row>
    <row r="78" ht="15.75" customHeight="1">
      <c r="B78" s="34"/>
      <c r="C78" s="34"/>
      <c r="D78" s="34"/>
      <c r="E78" s="34"/>
    </row>
    <row r="79" ht="15.75" customHeight="1">
      <c r="B79" s="34"/>
      <c r="C79" s="34"/>
      <c r="D79" s="34"/>
      <c r="E79" s="34"/>
    </row>
    <row r="80" ht="15.75" customHeight="1">
      <c r="B80" s="34"/>
      <c r="C80" s="34"/>
      <c r="D80" s="34"/>
      <c r="E80" s="34"/>
    </row>
    <row r="81" ht="15.75" customHeight="1">
      <c r="B81" s="34"/>
      <c r="C81" s="34"/>
      <c r="D81" s="34"/>
      <c r="E81" s="34"/>
    </row>
    <row r="82" ht="15.75" customHeight="1">
      <c r="B82" s="34"/>
      <c r="C82" s="34"/>
      <c r="D82" s="34"/>
      <c r="E82" s="34"/>
    </row>
    <row r="83" ht="15.75" customHeight="1">
      <c r="B83" s="34"/>
      <c r="C83" s="34"/>
      <c r="D83" s="34"/>
      <c r="E83" s="34"/>
    </row>
    <row r="84" ht="15.75" customHeight="1">
      <c r="B84" s="34"/>
      <c r="C84" s="34"/>
      <c r="D84" s="34"/>
      <c r="E84" s="34"/>
    </row>
    <row r="85" ht="15.75" customHeight="1">
      <c r="B85" s="34"/>
      <c r="C85" s="34"/>
      <c r="D85" s="34"/>
      <c r="E85" s="34"/>
    </row>
    <row r="86" ht="15.75" customHeight="1">
      <c r="B86" s="34"/>
      <c r="C86" s="34"/>
      <c r="D86" s="34"/>
      <c r="E86" s="34"/>
    </row>
    <row r="87" ht="15.75" customHeight="1">
      <c r="B87" s="34"/>
      <c r="C87" s="34"/>
      <c r="D87" s="34"/>
      <c r="E87" s="34"/>
    </row>
    <row r="88" ht="15.75" customHeight="1">
      <c r="B88" s="34"/>
      <c r="C88" s="34"/>
      <c r="D88" s="34"/>
      <c r="E88" s="34"/>
    </row>
    <row r="89" ht="15.75" customHeight="1">
      <c r="B89" s="34"/>
      <c r="C89" s="34"/>
      <c r="D89" s="34"/>
      <c r="E89" s="34"/>
    </row>
    <row r="90" ht="15.75" customHeight="1">
      <c r="B90" s="34"/>
      <c r="C90" s="34"/>
      <c r="D90" s="34"/>
      <c r="E90" s="34"/>
    </row>
    <row r="91" ht="15.75" customHeight="1">
      <c r="B91" s="34"/>
      <c r="C91" s="34"/>
      <c r="D91" s="34"/>
      <c r="E91" s="34"/>
    </row>
    <row r="92" ht="15.75" customHeight="1">
      <c r="B92" s="34"/>
      <c r="C92" s="34"/>
      <c r="D92" s="34"/>
      <c r="E92" s="34"/>
    </row>
    <row r="93" ht="15.75" customHeight="1">
      <c r="B93" s="34"/>
      <c r="C93" s="34"/>
      <c r="D93" s="34"/>
      <c r="E93" s="34"/>
    </row>
    <row r="94" ht="15.75" customHeight="1">
      <c r="B94" s="34"/>
      <c r="C94" s="34"/>
      <c r="D94" s="34"/>
      <c r="E94" s="34"/>
    </row>
    <row r="95" ht="15.75" customHeight="1">
      <c r="B95" s="34"/>
      <c r="C95" s="34"/>
      <c r="D95" s="34"/>
      <c r="E95" s="34"/>
    </row>
    <row r="96" ht="15.75" customHeight="1">
      <c r="B96" s="34"/>
      <c r="C96" s="34"/>
      <c r="D96" s="34"/>
      <c r="E96" s="34"/>
    </row>
    <row r="97" ht="15.75" customHeight="1">
      <c r="B97" s="34"/>
      <c r="C97" s="34"/>
      <c r="D97" s="34"/>
      <c r="E97" s="34"/>
    </row>
    <row r="98" ht="15.75" customHeight="1">
      <c r="B98" s="34"/>
      <c r="C98" s="34"/>
      <c r="D98" s="34"/>
      <c r="E98" s="34"/>
    </row>
    <row r="99" ht="15.75" customHeight="1">
      <c r="B99" s="34"/>
      <c r="C99" s="34"/>
      <c r="D99" s="34"/>
      <c r="E99" s="34"/>
    </row>
    <row r="100" ht="15.75" customHeight="1">
      <c r="B100" s="34"/>
      <c r="C100" s="34"/>
      <c r="D100" s="34"/>
      <c r="E100" s="34"/>
    </row>
    <row r="101" ht="15.75" customHeight="1">
      <c r="B101" s="34"/>
      <c r="C101" s="34"/>
      <c r="D101" s="34"/>
      <c r="E101" s="34"/>
    </row>
    <row r="102" ht="15.75" customHeight="1">
      <c r="B102" s="34"/>
      <c r="C102" s="34"/>
      <c r="D102" s="34"/>
      <c r="E102" s="34"/>
    </row>
    <row r="103" ht="15.75" customHeight="1">
      <c r="B103" s="34"/>
      <c r="C103" s="34"/>
      <c r="D103" s="34"/>
      <c r="E103" s="34"/>
    </row>
    <row r="104" ht="15.75" customHeight="1">
      <c r="B104" s="34"/>
      <c r="C104" s="34"/>
      <c r="D104" s="34"/>
      <c r="E104" s="34"/>
    </row>
    <row r="105" ht="15.75" customHeight="1">
      <c r="B105" s="34"/>
      <c r="C105" s="34"/>
      <c r="D105" s="34"/>
      <c r="E105" s="34"/>
    </row>
    <row r="106" ht="15.75" customHeight="1">
      <c r="B106" s="34"/>
      <c r="C106" s="34"/>
      <c r="D106" s="34"/>
      <c r="E106" s="34"/>
    </row>
    <row r="107" ht="15.75" customHeight="1">
      <c r="B107" s="34"/>
      <c r="C107" s="34"/>
      <c r="D107" s="34"/>
      <c r="E107" s="34"/>
    </row>
    <row r="108" ht="15.75" customHeight="1">
      <c r="B108" s="34"/>
      <c r="C108" s="34"/>
      <c r="D108" s="34"/>
      <c r="E108" s="34"/>
    </row>
    <row r="109" ht="15.75" customHeight="1">
      <c r="B109" s="34"/>
      <c r="C109" s="34"/>
      <c r="D109" s="34"/>
      <c r="E109" s="34"/>
    </row>
    <row r="110" ht="15.75" customHeight="1">
      <c r="B110" s="34"/>
      <c r="C110" s="34"/>
      <c r="D110" s="34"/>
      <c r="E110" s="34"/>
    </row>
    <row r="111" ht="15.75" customHeight="1">
      <c r="B111" s="34"/>
      <c r="C111" s="34"/>
      <c r="D111" s="34"/>
      <c r="E111" s="34"/>
    </row>
    <row r="112" ht="15.75" customHeight="1">
      <c r="B112" s="34"/>
      <c r="C112" s="34"/>
      <c r="D112" s="34"/>
      <c r="E112" s="34"/>
    </row>
    <row r="113" ht="15.75" customHeight="1">
      <c r="B113" s="34"/>
      <c r="C113" s="34"/>
      <c r="D113" s="34"/>
      <c r="E113" s="34"/>
    </row>
    <row r="114" ht="15.75" customHeight="1">
      <c r="B114" s="34"/>
      <c r="C114" s="34"/>
      <c r="D114" s="34"/>
      <c r="E114" s="34"/>
    </row>
    <row r="115" ht="15.75" customHeight="1">
      <c r="B115" s="34"/>
      <c r="C115" s="34"/>
      <c r="D115" s="34"/>
      <c r="E115" s="34"/>
    </row>
    <row r="116" ht="15.75" customHeight="1">
      <c r="B116" s="34"/>
      <c r="C116" s="34"/>
      <c r="D116" s="34"/>
      <c r="E116" s="34"/>
    </row>
    <row r="117" ht="15.75" customHeight="1">
      <c r="B117" s="34"/>
      <c r="C117" s="34"/>
      <c r="D117" s="34"/>
      <c r="E117" s="34"/>
    </row>
    <row r="118" ht="15.75" customHeight="1">
      <c r="B118" s="34"/>
      <c r="C118" s="34"/>
      <c r="D118" s="34"/>
      <c r="E118" s="34"/>
    </row>
    <row r="119" ht="15.75" customHeight="1">
      <c r="B119" s="34"/>
      <c r="C119" s="34"/>
      <c r="D119" s="34"/>
      <c r="E119" s="34"/>
    </row>
    <row r="120" ht="15.75" customHeight="1">
      <c r="B120" s="34"/>
      <c r="C120" s="34"/>
      <c r="D120" s="34"/>
      <c r="E120" s="34"/>
    </row>
    <row r="121" ht="15.75" customHeight="1">
      <c r="B121" s="34"/>
      <c r="C121" s="34"/>
      <c r="D121" s="34"/>
      <c r="E121" s="34"/>
    </row>
    <row r="122" ht="15.75" customHeight="1">
      <c r="B122" s="34"/>
      <c r="C122" s="34"/>
      <c r="D122" s="34"/>
      <c r="E122" s="34"/>
    </row>
    <row r="123" ht="15.75" customHeight="1">
      <c r="B123" s="34"/>
      <c r="C123" s="34"/>
      <c r="D123" s="34"/>
      <c r="E123" s="34"/>
    </row>
    <row r="124" ht="15.75" customHeight="1">
      <c r="B124" s="34"/>
      <c r="C124" s="34"/>
      <c r="D124" s="34"/>
      <c r="E124" s="34"/>
    </row>
    <row r="125" ht="15.75" customHeight="1">
      <c r="B125" s="34"/>
      <c r="C125" s="34"/>
      <c r="D125" s="34"/>
      <c r="E125" s="34"/>
    </row>
    <row r="126" ht="15.75" customHeight="1">
      <c r="B126" s="34"/>
      <c r="C126" s="34"/>
      <c r="D126" s="34"/>
      <c r="E126" s="34"/>
    </row>
    <row r="127" ht="15.75" customHeight="1">
      <c r="B127" s="34"/>
      <c r="C127" s="34"/>
      <c r="D127" s="34"/>
      <c r="E127" s="34"/>
    </row>
    <row r="128" ht="15.75" customHeight="1">
      <c r="B128" s="34"/>
      <c r="C128" s="34"/>
      <c r="D128" s="34"/>
      <c r="E128" s="34"/>
    </row>
    <row r="129" ht="15.75" customHeight="1">
      <c r="B129" s="34"/>
      <c r="C129" s="34"/>
      <c r="D129" s="34"/>
      <c r="E129" s="34"/>
    </row>
    <row r="130" ht="15.75" customHeight="1">
      <c r="B130" s="34"/>
      <c r="C130" s="34"/>
      <c r="D130" s="34"/>
      <c r="E130" s="34"/>
    </row>
    <row r="131" ht="15.75" customHeight="1">
      <c r="B131" s="34"/>
      <c r="C131" s="34"/>
      <c r="D131" s="34"/>
      <c r="E131" s="34"/>
    </row>
    <row r="132" ht="15.75" customHeight="1">
      <c r="B132" s="34"/>
      <c r="C132" s="34"/>
      <c r="D132" s="34"/>
      <c r="E132" s="34"/>
    </row>
    <row r="133" ht="15.75" customHeight="1">
      <c r="B133" s="34"/>
      <c r="C133" s="34"/>
      <c r="D133" s="34"/>
      <c r="E133" s="34"/>
    </row>
    <row r="134" ht="15.75" customHeight="1">
      <c r="B134" s="34"/>
      <c r="C134" s="34"/>
      <c r="D134" s="34"/>
      <c r="E134" s="34"/>
    </row>
    <row r="135" ht="15.75" customHeight="1">
      <c r="B135" s="34"/>
      <c r="C135" s="34"/>
      <c r="D135" s="34"/>
      <c r="E135" s="34"/>
    </row>
    <row r="136" ht="15.75" customHeight="1">
      <c r="B136" s="34"/>
      <c r="C136" s="34"/>
      <c r="D136" s="34"/>
      <c r="E136" s="34"/>
    </row>
    <row r="137" ht="15.75" customHeight="1">
      <c r="B137" s="34"/>
      <c r="C137" s="34"/>
      <c r="D137" s="34"/>
      <c r="E137" s="34"/>
    </row>
    <row r="138" ht="15.75" customHeight="1">
      <c r="B138" s="34"/>
      <c r="C138" s="34"/>
      <c r="D138" s="34"/>
      <c r="E138" s="34"/>
    </row>
    <row r="139" ht="15.75" customHeight="1">
      <c r="B139" s="34"/>
      <c r="C139" s="34"/>
      <c r="D139" s="34"/>
      <c r="E139" s="34"/>
    </row>
    <row r="140" ht="15.75" customHeight="1">
      <c r="B140" s="34"/>
      <c r="C140" s="34"/>
      <c r="D140" s="34"/>
      <c r="E140" s="34"/>
    </row>
    <row r="141" ht="15.75" customHeight="1">
      <c r="B141" s="34"/>
      <c r="C141" s="34"/>
      <c r="D141" s="34"/>
      <c r="E141" s="34"/>
    </row>
    <row r="142" ht="15.75" customHeight="1">
      <c r="B142" s="34"/>
      <c r="C142" s="34"/>
      <c r="D142" s="34"/>
      <c r="E142" s="34"/>
    </row>
    <row r="143" ht="15.75" customHeight="1">
      <c r="B143" s="34"/>
      <c r="C143" s="34"/>
      <c r="D143" s="34"/>
      <c r="E143" s="34"/>
    </row>
    <row r="144" ht="15.75" customHeight="1">
      <c r="B144" s="34"/>
      <c r="C144" s="34"/>
      <c r="D144" s="34"/>
      <c r="E144" s="34"/>
    </row>
    <row r="145" ht="15.75" customHeight="1">
      <c r="B145" s="34"/>
      <c r="C145" s="34"/>
      <c r="D145" s="34"/>
      <c r="E145" s="34"/>
    </row>
    <row r="146" ht="15.75" customHeight="1">
      <c r="B146" s="34"/>
      <c r="C146" s="34"/>
      <c r="D146" s="34"/>
      <c r="E146" s="34"/>
    </row>
    <row r="147" ht="15.75" customHeight="1">
      <c r="B147" s="34"/>
      <c r="C147" s="34"/>
      <c r="D147" s="34"/>
      <c r="E147" s="34"/>
    </row>
    <row r="148" ht="15.75" customHeight="1">
      <c r="B148" s="34"/>
      <c r="C148" s="34"/>
      <c r="D148" s="34"/>
      <c r="E148" s="34"/>
    </row>
    <row r="149" ht="15.75" customHeight="1">
      <c r="B149" s="34"/>
      <c r="C149" s="34"/>
      <c r="D149" s="34"/>
      <c r="E149" s="34"/>
    </row>
    <row r="150" ht="15.75" customHeight="1">
      <c r="B150" s="34"/>
      <c r="C150" s="34"/>
      <c r="D150" s="34"/>
      <c r="E150" s="34"/>
    </row>
    <row r="151" ht="15.75" customHeight="1">
      <c r="B151" s="34"/>
      <c r="C151" s="34"/>
      <c r="D151" s="34"/>
      <c r="E151" s="34"/>
    </row>
    <row r="152" ht="15.75" customHeight="1">
      <c r="B152" s="34"/>
      <c r="C152" s="34"/>
      <c r="D152" s="34"/>
      <c r="E152" s="34"/>
    </row>
    <row r="153" ht="15.75" customHeight="1">
      <c r="B153" s="34"/>
      <c r="C153" s="34"/>
      <c r="D153" s="34"/>
      <c r="E153" s="34"/>
    </row>
    <row r="154" ht="15.75" customHeight="1">
      <c r="B154" s="34"/>
      <c r="C154" s="34"/>
      <c r="D154" s="34"/>
      <c r="E154" s="34"/>
    </row>
    <row r="155" ht="15.75" customHeight="1">
      <c r="B155" s="34"/>
      <c r="C155" s="34"/>
      <c r="D155" s="34"/>
      <c r="E155" s="34"/>
    </row>
    <row r="156" ht="15.75" customHeight="1">
      <c r="B156" s="34"/>
      <c r="C156" s="34"/>
      <c r="D156" s="34"/>
      <c r="E156" s="34"/>
    </row>
    <row r="157" ht="15.75" customHeight="1">
      <c r="B157" s="34"/>
      <c r="C157" s="34"/>
      <c r="D157" s="34"/>
      <c r="E157" s="34"/>
    </row>
    <row r="158" ht="15.75" customHeight="1">
      <c r="B158" s="34"/>
      <c r="C158" s="34"/>
      <c r="D158" s="34"/>
      <c r="E158" s="34"/>
    </row>
    <row r="159" ht="15.75" customHeight="1">
      <c r="B159" s="34"/>
      <c r="C159" s="34"/>
      <c r="D159" s="34"/>
      <c r="E159" s="34"/>
    </row>
    <row r="160" ht="15.75" customHeight="1">
      <c r="B160" s="34"/>
      <c r="C160" s="34"/>
      <c r="D160" s="34"/>
      <c r="E160" s="34"/>
    </row>
    <row r="161" ht="15.75" customHeight="1">
      <c r="B161" s="34"/>
      <c r="C161" s="34"/>
      <c r="D161" s="34"/>
      <c r="E161" s="34"/>
    </row>
    <row r="162" ht="15.75" customHeight="1">
      <c r="B162" s="34"/>
      <c r="C162" s="34"/>
      <c r="D162" s="34"/>
      <c r="E162" s="34"/>
    </row>
    <row r="163" ht="15.75" customHeight="1">
      <c r="B163" s="34"/>
      <c r="C163" s="34"/>
      <c r="D163" s="34"/>
      <c r="E163" s="34"/>
    </row>
    <row r="164" ht="15.75" customHeight="1">
      <c r="B164" s="34"/>
      <c r="C164" s="34"/>
      <c r="D164" s="34"/>
      <c r="E164" s="34"/>
    </row>
    <row r="165" ht="15.75" customHeight="1">
      <c r="B165" s="34"/>
      <c r="C165" s="34"/>
      <c r="D165" s="34"/>
      <c r="E165" s="34"/>
    </row>
    <row r="166" ht="15.75" customHeight="1">
      <c r="B166" s="34"/>
      <c r="C166" s="34"/>
      <c r="D166" s="34"/>
      <c r="E166" s="34"/>
    </row>
    <row r="167" ht="15.75" customHeight="1">
      <c r="B167" s="34"/>
      <c r="C167" s="34"/>
      <c r="D167" s="34"/>
      <c r="E167" s="34"/>
    </row>
    <row r="168" ht="15.75" customHeight="1">
      <c r="B168" s="34"/>
      <c r="C168" s="34"/>
      <c r="D168" s="34"/>
      <c r="E168" s="34"/>
    </row>
    <row r="169" ht="15.75" customHeight="1">
      <c r="B169" s="34"/>
      <c r="C169" s="34"/>
      <c r="D169" s="34"/>
      <c r="E169" s="34"/>
    </row>
    <row r="170" ht="15.75" customHeight="1">
      <c r="B170" s="34"/>
      <c r="C170" s="34"/>
      <c r="D170" s="34"/>
      <c r="E170" s="34"/>
    </row>
    <row r="171" ht="15.75" customHeight="1">
      <c r="B171" s="34"/>
      <c r="C171" s="34"/>
      <c r="D171" s="34"/>
      <c r="E171" s="34"/>
    </row>
    <row r="172" ht="15.75" customHeight="1">
      <c r="B172" s="34"/>
      <c r="C172" s="34"/>
      <c r="D172" s="34"/>
      <c r="E172" s="34"/>
    </row>
    <row r="173" ht="15.75" customHeight="1">
      <c r="B173" s="34"/>
      <c r="C173" s="34"/>
      <c r="D173" s="34"/>
      <c r="E173" s="34"/>
    </row>
    <row r="174" ht="15.75" customHeight="1">
      <c r="B174" s="34"/>
      <c r="C174" s="34"/>
      <c r="D174" s="34"/>
      <c r="E174" s="34"/>
    </row>
    <row r="175" ht="15.75" customHeight="1">
      <c r="B175" s="34"/>
      <c r="C175" s="34"/>
      <c r="D175" s="34"/>
      <c r="E175" s="34"/>
    </row>
    <row r="176" ht="15.75" customHeight="1">
      <c r="B176" s="34"/>
      <c r="C176" s="34"/>
      <c r="D176" s="34"/>
      <c r="E176" s="34"/>
    </row>
    <row r="177" ht="15.75" customHeight="1">
      <c r="B177" s="34"/>
      <c r="C177" s="34"/>
      <c r="D177" s="34"/>
      <c r="E177" s="34"/>
    </row>
    <row r="178" ht="15.75" customHeight="1">
      <c r="B178" s="34"/>
      <c r="C178" s="34"/>
      <c r="D178" s="34"/>
      <c r="E178" s="34"/>
    </row>
    <row r="179" ht="15.75" customHeight="1">
      <c r="B179" s="34"/>
      <c r="C179" s="34"/>
      <c r="D179" s="34"/>
      <c r="E179" s="34"/>
    </row>
    <row r="180" ht="15.75" customHeight="1">
      <c r="B180" s="34"/>
      <c r="C180" s="34"/>
      <c r="D180" s="34"/>
      <c r="E180" s="34"/>
    </row>
    <row r="181" ht="15.75" customHeight="1">
      <c r="B181" s="34"/>
      <c r="C181" s="34"/>
      <c r="D181" s="34"/>
      <c r="E181" s="34"/>
    </row>
    <row r="182" ht="15.75" customHeight="1">
      <c r="B182" s="34"/>
      <c r="C182" s="34"/>
      <c r="D182" s="34"/>
      <c r="E182" s="34"/>
    </row>
    <row r="183" ht="15.75" customHeight="1">
      <c r="B183" s="34"/>
      <c r="C183" s="34"/>
      <c r="D183" s="34"/>
      <c r="E183" s="34"/>
    </row>
    <row r="184" ht="15.75" customHeight="1">
      <c r="B184" s="34"/>
      <c r="C184" s="34"/>
      <c r="D184" s="34"/>
      <c r="E184" s="34"/>
    </row>
    <row r="185" ht="15.75" customHeight="1">
      <c r="B185" s="34"/>
      <c r="C185" s="34"/>
      <c r="D185" s="34"/>
      <c r="E185" s="34"/>
    </row>
    <row r="186" ht="15.75" customHeight="1">
      <c r="B186" s="34"/>
      <c r="C186" s="34"/>
      <c r="D186" s="34"/>
      <c r="E186" s="34"/>
    </row>
    <row r="187" ht="15.75" customHeight="1">
      <c r="B187" s="34"/>
      <c r="C187" s="34"/>
      <c r="D187" s="34"/>
      <c r="E187" s="34"/>
    </row>
    <row r="188" ht="15.75" customHeight="1">
      <c r="B188" s="34"/>
      <c r="C188" s="34"/>
      <c r="D188" s="34"/>
      <c r="E188" s="34"/>
    </row>
    <row r="189" ht="15.75" customHeight="1">
      <c r="B189" s="34"/>
      <c r="C189" s="34"/>
      <c r="D189" s="34"/>
      <c r="E189" s="34"/>
    </row>
    <row r="190" ht="15.75" customHeight="1">
      <c r="B190" s="34"/>
      <c r="C190" s="34"/>
      <c r="D190" s="34"/>
      <c r="E190" s="34"/>
    </row>
    <row r="191" ht="15.75" customHeight="1">
      <c r="B191" s="34"/>
      <c r="C191" s="34"/>
      <c r="D191" s="34"/>
      <c r="E191" s="34"/>
    </row>
    <row r="192" ht="15.75" customHeight="1">
      <c r="B192" s="34"/>
      <c r="C192" s="34"/>
      <c r="D192" s="34"/>
      <c r="E192" s="34"/>
    </row>
    <row r="193" ht="15.75" customHeight="1">
      <c r="B193" s="34"/>
      <c r="C193" s="34"/>
      <c r="D193" s="34"/>
      <c r="E193" s="34"/>
    </row>
    <row r="194" ht="15.75" customHeight="1">
      <c r="B194" s="34"/>
      <c r="C194" s="34"/>
      <c r="D194" s="34"/>
      <c r="E194" s="34"/>
    </row>
    <row r="195" ht="15.75" customHeight="1">
      <c r="B195" s="34"/>
      <c r="C195" s="34"/>
      <c r="D195" s="34"/>
      <c r="E195" s="34"/>
    </row>
    <row r="196" ht="15.75" customHeight="1">
      <c r="B196" s="34"/>
      <c r="C196" s="34"/>
      <c r="D196" s="34"/>
      <c r="E196" s="34"/>
    </row>
    <row r="197" ht="15.75" customHeight="1">
      <c r="B197" s="34"/>
      <c r="C197" s="34"/>
      <c r="D197" s="34"/>
      <c r="E197" s="34"/>
    </row>
    <row r="198" ht="15.75" customHeight="1">
      <c r="B198" s="34"/>
      <c r="C198" s="34"/>
      <c r="D198" s="34"/>
      <c r="E198" s="34"/>
    </row>
    <row r="199" ht="15.75" customHeight="1">
      <c r="B199" s="34"/>
      <c r="C199" s="34"/>
      <c r="D199" s="34"/>
      <c r="E199" s="34"/>
    </row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autoFilter ref="$A$1:$E$19"/>
  <conditionalFormatting sqref="D2:D19">
    <cfRule type="cellIs" dxfId="0" priority="1" operator="equal">
      <formula>"😊 Positive"</formula>
    </cfRule>
  </conditionalFormatting>
  <conditionalFormatting sqref="D2:D19">
    <cfRule type="cellIs" dxfId="2" priority="2" operator="equal">
      <formula>"😐 Neutral"</formula>
    </cfRule>
  </conditionalFormatting>
  <conditionalFormatting sqref="D2:D19">
    <cfRule type="cellIs" dxfId="3" priority="3" operator="equal">
      <formula>"😞 Negative"</formula>
    </cfRule>
  </conditionalFormatting>
  <dataValidations>
    <dataValidation type="list" allowBlank="1" sqref="D2:D199">
      <formula1>"😊 Positive,😐 Neutral,😞 Negative"</formula1>
    </dataValidation>
    <dataValidation type="list" allowBlank="1" sqref="C2:C199">
      <formula1>Themes!$A$2:$A$40</formula1>
    </dataValidation>
    <dataValidation type="list" allowBlank="1" sqref="B2:B199">
      <formula1>"Discovery,Evaluation,Purchase,Onboarding,Adoption,Expansion,Renewal"</formula1>
    </dataValidation>
    <dataValidation type="list" allowBlank="1" sqref="E2:E199">
      <formula1>'Interview Log'!$A$2:$A$200</formula1>
    </dataValidation>
  </dataValidations>
  <printOptions/>
  <pageMargins bottom="1.0" footer="0.0" header="0.0" left="0.75" right="0.75" top="1.0"/>
  <pageSetup paperSize="9" orientation="portrait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12B5A6"/>
    <pageSetUpPr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4.43" defaultRowHeight="15.0"/>
  <cols>
    <col customWidth="1" min="1" max="1" width="26.0"/>
    <col customWidth="1" min="2" max="2" width="22.29"/>
    <col customWidth="1" min="3" max="3" width="17.14"/>
    <col customWidth="1" min="4" max="4" width="18.14"/>
    <col customWidth="1" min="5" max="5" width="16.86"/>
    <col customWidth="1" min="6" max="26" width="8.71"/>
  </cols>
  <sheetData>
    <row r="1" ht="25.5" customHeight="1">
      <c r="A1" s="30" t="s">
        <v>120</v>
      </c>
      <c r="B1" s="31" t="s">
        <v>94</v>
      </c>
      <c r="C1" s="30" t="s">
        <v>95</v>
      </c>
      <c r="D1" s="30" t="s">
        <v>147</v>
      </c>
      <c r="E1" s="30" t="s">
        <v>148</v>
      </c>
    </row>
    <row r="2" ht="24.0" customHeight="1">
      <c r="A2" s="32" t="s">
        <v>122</v>
      </c>
      <c r="B2" s="32" t="s">
        <v>44</v>
      </c>
      <c r="C2" s="38">
        <f>COUNTIF(Quotes!$C:$C,A2)</f>
        <v>2</v>
      </c>
      <c r="D2" s="32" t="s">
        <v>149</v>
      </c>
      <c r="E2" s="32" t="s">
        <v>106</v>
      </c>
    </row>
    <row r="3" ht="24.0" customHeight="1">
      <c r="A3" s="33" t="s">
        <v>127</v>
      </c>
      <c r="B3" s="33" t="s">
        <v>33</v>
      </c>
      <c r="C3" s="39">
        <f>COUNTIF(Quotes!$C:$C,A3)</f>
        <v>3</v>
      </c>
      <c r="D3" s="33" t="s">
        <v>150</v>
      </c>
      <c r="E3" s="33" t="s">
        <v>103</v>
      </c>
    </row>
    <row r="4" ht="24.0" customHeight="1">
      <c r="A4" s="32" t="s">
        <v>131</v>
      </c>
      <c r="B4" s="32" t="s">
        <v>49</v>
      </c>
      <c r="C4" s="38">
        <f>COUNTIF(Quotes!$C:$C,A4)</f>
        <v>2</v>
      </c>
      <c r="D4" s="32" t="s">
        <v>150</v>
      </c>
      <c r="E4" s="32" t="s">
        <v>106</v>
      </c>
    </row>
    <row r="5" ht="24.0" customHeight="1">
      <c r="A5" s="33" t="s">
        <v>134</v>
      </c>
      <c r="B5" s="33" t="s">
        <v>29</v>
      </c>
      <c r="C5" s="39">
        <f>COUNTIF(Quotes!$C:$C,A5)</f>
        <v>3</v>
      </c>
      <c r="D5" s="33" t="s">
        <v>150</v>
      </c>
      <c r="E5" s="33" t="s">
        <v>103</v>
      </c>
    </row>
    <row r="6" ht="24.0" customHeight="1">
      <c r="A6" s="32" t="s">
        <v>125</v>
      </c>
      <c r="B6" s="32" t="s">
        <v>23</v>
      </c>
      <c r="C6" s="38">
        <f>COUNTIF(Quotes!$C:$C,A6)</f>
        <v>2</v>
      </c>
      <c r="D6" s="32" t="s">
        <v>151</v>
      </c>
      <c r="E6" s="32" t="s">
        <v>103</v>
      </c>
    </row>
    <row r="7" ht="24.0" customHeight="1">
      <c r="A7" s="33" t="s">
        <v>139</v>
      </c>
      <c r="B7" s="33" t="s">
        <v>23</v>
      </c>
      <c r="C7" s="39">
        <f>COUNTIF(Quotes!$C:$C,A7)</f>
        <v>2</v>
      </c>
      <c r="D7" s="33" t="s">
        <v>152</v>
      </c>
      <c r="E7" s="33" t="s">
        <v>106</v>
      </c>
    </row>
    <row r="8" ht="24.0" customHeight="1">
      <c r="A8" s="32" t="s">
        <v>142</v>
      </c>
      <c r="B8" s="32" t="s">
        <v>40</v>
      </c>
      <c r="C8" s="38">
        <f>COUNTIF(Quotes!$C:$C,A8)</f>
        <v>2</v>
      </c>
      <c r="D8" s="32" t="s">
        <v>152</v>
      </c>
      <c r="E8" s="32" t="s">
        <v>106</v>
      </c>
    </row>
    <row r="9" ht="24.0" customHeight="1">
      <c r="A9" s="33" t="s">
        <v>145</v>
      </c>
      <c r="B9" s="33" t="s">
        <v>37</v>
      </c>
      <c r="C9" s="39">
        <f>COUNTIF(Quotes!$C:$C,A9)</f>
        <v>2</v>
      </c>
      <c r="D9" s="33" t="s">
        <v>151</v>
      </c>
      <c r="E9" s="33" t="s">
        <v>106</v>
      </c>
    </row>
    <row r="10">
      <c r="B10" s="34"/>
      <c r="D10" s="34"/>
      <c r="E10" s="34"/>
    </row>
    <row r="11">
      <c r="B11" s="34"/>
      <c r="D11" s="34"/>
      <c r="E11" s="34"/>
    </row>
    <row r="12">
      <c r="B12" s="34"/>
      <c r="D12" s="34"/>
      <c r="E12" s="34"/>
    </row>
    <row r="13">
      <c r="B13" s="34"/>
      <c r="D13" s="34"/>
      <c r="E13" s="34"/>
    </row>
    <row r="14">
      <c r="B14" s="34"/>
      <c r="D14" s="34"/>
      <c r="E14" s="34"/>
    </row>
    <row r="15">
      <c r="B15" s="34"/>
      <c r="D15" s="34"/>
      <c r="E15" s="34"/>
    </row>
    <row r="16">
      <c r="B16" s="34"/>
      <c r="D16" s="34"/>
      <c r="E16" s="34"/>
    </row>
    <row r="17">
      <c r="B17" s="34"/>
      <c r="D17" s="34"/>
      <c r="E17" s="34"/>
    </row>
    <row r="18">
      <c r="B18" s="34"/>
      <c r="D18" s="34"/>
      <c r="E18" s="34"/>
    </row>
    <row r="19">
      <c r="B19" s="34"/>
      <c r="D19" s="34"/>
      <c r="E19" s="34"/>
    </row>
    <row r="20">
      <c r="B20" s="34"/>
      <c r="D20" s="34"/>
      <c r="E20" s="34"/>
    </row>
    <row r="21" ht="15.75" customHeight="1">
      <c r="B21" s="34"/>
      <c r="D21" s="34"/>
      <c r="E21" s="34"/>
    </row>
    <row r="22" ht="15.75" customHeight="1">
      <c r="B22" s="34"/>
      <c r="D22" s="34"/>
      <c r="E22" s="34"/>
    </row>
    <row r="23" ht="15.75" customHeight="1">
      <c r="B23" s="34"/>
      <c r="D23" s="34"/>
      <c r="E23" s="34"/>
    </row>
    <row r="24" ht="15.75" customHeight="1">
      <c r="B24" s="34"/>
      <c r="D24" s="34"/>
      <c r="E24" s="34"/>
    </row>
    <row r="25" ht="15.75" customHeight="1">
      <c r="B25" s="34"/>
      <c r="D25" s="34"/>
      <c r="E25" s="34"/>
    </row>
    <row r="26" ht="15.75" customHeight="1">
      <c r="B26" s="34"/>
      <c r="D26" s="34"/>
      <c r="E26" s="34"/>
    </row>
    <row r="27" ht="15.75" customHeight="1">
      <c r="B27" s="34"/>
      <c r="D27" s="34"/>
      <c r="E27" s="34"/>
    </row>
    <row r="28" ht="15.75" customHeight="1">
      <c r="B28" s="34"/>
      <c r="D28" s="34"/>
      <c r="E28" s="34"/>
    </row>
    <row r="29" ht="15.75" customHeight="1">
      <c r="B29" s="34"/>
      <c r="D29" s="34"/>
      <c r="E29" s="34"/>
    </row>
    <row r="30" ht="15.75" customHeight="1">
      <c r="B30" s="34"/>
      <c r="D30" s="34"/>
      <c r="E30" s="34"/>
    </row>
    <row r="31" ht="15.75" customHeight="1">
      <c r="B31" s="34"/>
      <c r="D31" s="34"/>
      <c r="E31" s="34"/>
    </row>
    <row r="32" ht="15.75" customHeight="1">
      <c r="B32" s="34"/>
      <c r="D32" s="34"/>
      <c r="E32" s="34"/>
    </row>
    <row r="33" ht="15.75" customHeight="1">
      <c r="B33" s="34"/>
      <c r="D33" s="34"/>
      <c r="E33" s="34"/>
    </row>
    <row r="34" ht="15.75" customHeight="1">
      <c r="B34" s="34"/>
      <c r="D34" s="34"/>
      <c r="E34" s="34"/>
    </row>
    <row r="35" ht="15.75" customHeight="1">
      <c r="B35" s="34"/>
      <c r="D35" s="34"/>
      <c r="E35" s="34"/>
    </row>
    <row r="36" ht="15.75" customHeight="1">
      <c r="B36" s="34"/>
      <c r="D36" s="34"/>
      <c r="E36" s="34"/>
    </row>
    <row r="37" ht="15.75" customHeight="1">
      <c r="B37" s="34"/>
      <c r="D37" s="34"/>
      <c r="E37" s="34"/>
    </row>
    <row r="38" ht="15.75" customHeight="1">
      <c r="B38" s="34"/>
      <c r="D38" s="34"/>
      <c r="E38" s="34"/>
    </row>
    <row r="39" ht="15.75" customHeight="1">
      <c r="B39" s="34"/>
      <c r="D39" s="34"/>
      <c r="E39" s="34"/>
    </row>
    <row r="40" ht="15.75" customHeight="1">
      <c r="A40" s="28" t="s">
        <v>13</v>
      </c>
    </row>
    <row r="41" ht="15.75" customHeight="1">
      <c r="A41" s="29" t="s">
        <v>14</v>
      </c>
    </row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autoFilter ref="$A$1:$E$9"/>
  <conditionalFormatting sqref="D2:D9">
    <cfRule type="cellIs" dxfId="0" priority="1" operator="equal">
      <formula>"Positive"</formula>
    </cfRule>
  </conditionalFormatting>
  <conditionalFormatting sqref="D2:D9">
    <cfRule type="cellIs" dxfId="2" priority="2" operator="equal">
      <formula>"Neutral"</formula>
    </cfRule>
  </conditionalFormatting>
  <conditionalFormatting sqref="D2:D9">
    <cfRule type="cellIs" dxfId="3" priority="3" operator="equal">
      <formula>"Negative"</formula>
    </cfRule>
  </conditionalFormatting>
  <conditionalFormatting sqref="D2:D9">
    <cfRule type="cellIs" dxfId="1" priority="4" operator="equal">
      <formula>"Mixed"</formula>
    </cfRule>
  </conditionalFormatting>
  <conditionalFormatting sqref="E2:E9">
    <cfRule type="cellIs" dxfId="0" priority="5" operator="equal">
      <formula>"High"</formula>
    </cfRule>
  </conditionalFormatting>
  <conditionalFormatting sqref="E2:E9">
    <cfRule type="cellIs" dxfId="2" priority="6" operator="equal">
      <formula>"Medium"</formula>
    </cfRule>
  </conditionalFormatting>
  <conditionalFormatting sqref="E2:E9">
    <cfRule type="cellIs" dxfId="4" priority="7" operator="equal">
      <formula>"Low"</formula>
    </cfRule>
  </conditionalFormatting>
  <conditionalFormatting sqref="C2:C9">
    <cfRule type="colorScale" priority="8">
      <colorScale>
        <cfvo type="min" val="0"/>
        <cfvo type="max" val="0"/>
        <color rgb="FFE1F0FF"/>
        <color rgb="FF1E98FF"/>
      </colorScale>
    </cfRule>
  </conditionalFormatting>
  <dataValidations>
    <dataValidation type="list" allowBlank="1" sqref="D2:D39">
      <formula1>"Positive,Neutral,Negative,Mixed"</formula1>
    </dataValidation>
    <dataValidation type="list" allowBlank="1" sqref="E2:E39">
      <formula1>"High,Medium,Low"</formula1>
    </dataValidation>
    <dataValidation type="list" allowBlank="1" sqref="B2:B39">
      <formula1>"Discovery,Evaluation,Purchase,Onboarding,Adoption,Expansion,Renewal"</formula1>
    </dataValidation>
  </dataValidations>
  <printOptions/>
  <pageMargins bottom="1.0" footer="0.0" header="0.0" left="0.75" right="0.75" top="1.0"/>
  <pageSetup paperSize="9" orientation="portrait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12B5A6"/>
    <pageSetUpPr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4.43" defaultRowHeight="15.0"/>
  <cols>
    <col customWidth="1" min="1" max="1" width="32.0"/>
    <col customWidth="1" min="2" max="2" width="16.0"/>
    <col customWidth="1" min="3" max="4" width="15.0"/>
    <col customWidth="1" min="5" max="5" width="13.43"/>
    <col customWidth="1" min="6" max="6" width="14.0"/>
    <col customWidth="1" min="7" max="7" width="12.0"/>
    <col customWidth="1" min="8" max="26" width="8.71"/>
  </cols>
  <sheetData>
    <row r="1" ht="25.5" customHeight="1">
      <c r="A1" s="30" t="s">
        <v>153</v>
      </c>
      <c r="B1" s="31" t="s">
        <v>94</v>
      </c>
      <c r="C1" s="31" t="s">
        <v>154</v>
      </c>
      <c r="D1" s="31" t="s">
        <v>155</v>
      </c>
      <c r="E1" s="30" t="s">
        <v>156</v>
      </c>
      <c r="F1" s="30" t="s">
        <v>157</v>
      </c>
      <c r="G1" s="30" t="s">
        <v>98</v>
      </c>
    </row>
    <row r="2" ht="24.0" customHeight="1">
      <c r="A2" s="32" t="s">
        <v>158</v>
      </c>
      <c r="B2" s="32" t="s">
        <v>29</v>
      </c>
      <c r="C2" s="32" t="s">
        <v>103</v>
      </c>
      <c r="D2" s="32" t="s">
        <v>103</v>
      </c>
      <c r="E2" s="32" t="s">
        <v>106</v>
      </c>
      <c r="F2" s="32" t="s">
        <v>159</v>
      </c>
      <c r="G2" s="32" t="s">
        <v>25</v>
      </c>
    </row>
    <row r="3" ht="24.0" customHeight="1">
      <c r="A3" s="33" t="s">
        <v>69</v>
      </c>
      <c r="B3" s="33" t="s">
        <v>33</v>
      </c>
      <c r="C3" s="33" t="s">
        <v>103</v>
      </c>
      <c r="D3" s="33" t="s">
        <v>103</v>
      </c>
      <c r="E3" s="33" t="s">
        <v>106</v>
      </c>
      <c r="F3" s="33" t="s">
        <v>159</v>
      </c>
      <c r="G3" s="33" t="s">
        <v>35</v>
      </c>
    </row>
    <row r="4" ht="24.0" customHeight="1">
      <c r="A4" s="32" t="s">
        <v>160</v>
      </c>
      <c r="B4" s="32" t="s">
        <v>49</v>
      </c>
      <c r="C4" s="32" t="s">
        <v>106</v>
      </c>
      <c r="D4" s="32" t="s">
        <v>103</v>
      </c>
      <c r="E4" s="32" t="s">
        <v>117</v>
      </c>
      <c r="F4" s="32" t="s">
        <v>161</v>
      </c>
      <c r="G4" s="32" t="s">
        <v>25</v>
      </c>
    </row>
    <row r="5" ht="24.0" customHeight="1">
      <c r="A5" s="33" t="s">
        <v>82</v>
      </c>
      <c r="B5" s="33" t="s">
        <v>23</v>
      </c>
      <c r="C5" s="33" t="s">
        <v>103</v>
      </c>
      <c r="D5" s="33" t="s">
        <v>106</v>
      </c>
      <c r="E5" s="33" t="s">
        <v>117</v>
      </c>
      <c r="F5" s="33" t="s">
        <v>161</v>
      </c>
      <c r="G5" s="33" t="s">
        <v>35</v>
      </c>
    </row>
    <row r="6" ht="24.0" customHeight="1">
      <c r="A6" s="32" t="s">
        <v>162</v>
      </c>
      <c r="B6" s="32" t="s">
        <v>40</v>
      </c>
      <c r="C6" s="32" t="s">
        <v>103</v>
      </c>
      <c r="D6" s="32" t="s">
        <v>106</v>
      </c>
      <c r="E6" s="32" t="s">
        <v>106</v>
      </c>
      <c r="F6" s="32" t="s">
        <v>161</v>
      </c>
      <c r="G6" s="32" t="s">
        <v>25</v>
      </c>
    </row>
    <row r="7" ht="24.0" customHeight="1">
      <c r="A7" s="33" t="s">
        <v>90</v>
      </c>
      <c r="B7" s="33" t="s">
        <v>37</v>
      </c>
      <c r="C7" s="33" t="s">
        <v>106</v>
      </c>
      <c r="D7" s="33" t="s">
        <v>103</v>
      </c>
      <c r="E7" s="33" t="s">
        <v>117</v>
      </c>
      <c r="F7" s="33" t="s">
        <v>161</v>
      </c>
      <c r="G7" s="33" t="s">
        <v>35</v>
      </c>
    </row>
    <row r="8" ht="24.0" customHeight="1">
      <c r="A8" s="32" t="s">
        <v>163</v>
      </c>
      <c r="B8" s="32" t="s">
        <v>44</v>
      </c>
      <c r="C8" s="32" t="s">
        <v>106</v>
      </c>
      <c r="D8" s="32" t="s">
        <v>106</v>
      </c>
      <c r="E8" s="32" t="s">
        <v>117</v>
      </c>
      <c r="F8" s="32" t="s">
        <v>164</v>
      </c>
      <c r="G8" s="32" t="s">
        <v>25</v>
      </c>
    </row>
    <row r="9">
      <c r="B9" s="34"/>
      <c r="C9" s="34"/>
      <c r="D9" s="34"/>
      <c r="E9" s="34"/>
      <c r="F9" s="34"/>
    </row>
    <row r="10">
      <c r="B10" s="34"/>
      <c r="C10" s="34"/>
      <c r="D10" s="34"/>
      <c r="E10" s="34"/>
      <c r="F10" s="34"/>
    </row>
    <row r="11">
      <c r="B11" s="34"/>
      <c r="C11" s="34"/>
      <c r="D11" s="34"/>
      <c r="E11" s="34"/>
      <c r="F11" s="34"/>
    </row>
    <row r="12">
      <c r="B12" s="34"/>
      <c r="C12" s="34"/>
      <c r="D12" s="34"/>
      <c r="E12" s="34"/>
      <c r="F12" s="34"/>
    </row>
    <row r="13">
      <c r="B13" s="34"/>
      <c r="C13" s="34"/>
      <c r="D13" s="34"/>
      <c r="E13" s="34"/>
      <c r="F13" s="34"/>
    </row>
    <row r="14">
      <c r="B14" s="34"/>
      <c r="C14" s="34"/>
      <c r="D14" s="34"/>
      <c r="E14" s="34"/>
      <c r="F14" s="34"/>
    </row>
    <row r="15">
      <c r="B15" s="34"/>
      <c r="C15" s="34"/>
      <c r="D15" s="34"/>
      <c r="E15" s="34"/>
      <c r="F15" s="34"/>
    </row>
    <row r="16">
      <c r="B16" s="34"/>
      <c r="C16" s="34"/>
      <c r="D16" s="34"/>
      <c r="E16" s="34"/>
      <c r="F16" s="34"/>
    </row>
    <row r="17">
      <c r="B17" s="34"/>
      <c r="C17" s="34"/>
      <c r="D17" s="34"/>
      <c r="E17" s="34"/>
      <c r="F17" s="34"/>
    </row>
    <row r="18">
      <c r="B18" s="34"/>
      <c r="C18" s="34"/>
      <c r="D18" s="34"/>
      <c r="E18" s="34"/>
      <c r="F18" s="34"/>
    </row>
    <row r="19">
      <c r="B19" s="34"/>
      <c r="C19" s="34"/>
      <c r="D19" s="34"/>
      <c r="E19" s="34"/>
      <c r="F19" s="34"/>
    </row>
    <row r="20">
      <c r="B20" s="34"/>
      <c r="C20" s="34"/>
      <c r="D20" s="34"/>
      <c r="E20" s="34"/>
      <c r="F20" s="34"/>
    </row>
    <row r="21" ht="15.75" customHeight="1">
      <c r="B21" s="34"/>
      <c r="C21" s="34"/>
      <c r="D21" s="34"/>
      <c r="E21" s="34"/>
      <c r="F21" s="34"/>
    </row>
    <row r="22" ht="15.75" customHeight="1">
      <c r="B22" s="34"/>
      <c r="C22" s="34"/>
      <c r="D22" s="34"/>
      <c r="E22" s="34"/>
      <c r="F22" s="34"/>
    </row>
    <row r="23" ht="15.75" customHeight="1">
      <c r="B23" s="34"/>
      <c r="C23" s="34"/>
      <c r="D23" s="34"/>
      <c r="E23" s="34"/>
      <c r="F23" s="34"/>
    </row>
    <row r="24" ht="15.75" customHeight="1">
      <c r="B24" s="34"/>
      <c r="C24" s="34"/>
      <c r="D24" s="34"/>
      <c r="E24" s="34"/>
      <c r="F24" s="34"/>
    </row>
    <row r="25" ht="15.75" customHeight="1">
      <c r="B25" s="34"/>
      <c r="C25" s="34"/>
      <c r="D25" s="34"/>
      <c r="E25" s="34"/>
      <c r="F25" s="34"/>
    </row>
    <row r="26" ht="15.75" customHeight="1">
      <c r="B26" s="34"/>
      <c r="C26" s="34"/>
      <c r="D26" s="34"/>
      <c r="E26" s="34"/>
      <c r="F26" s="34"/>
    </row>
    <row r="27" ht="15.75" customHeight="1">
      <c r="B27" s="34"/>
      <c r="C27" s="34"/>
      <c r="D27" s="34"/>
      <c r="E27" s="34"/>
      <c r="F27" s="34"/>
    </row>
    <row r="28" ht="15.75" customHeight="1">
      <c r="B28" s="34"/>
      <c r="C28" s="34"/>
      <c r="D28" s="34"/>
      <c r="E28" s="34"/>
      <c r="F28" s="34"/>
    </row>
    <row r="29" ht="15.75" customHeight="1">
      <c r="B29" s="34"/>
      <c r="C29" s="34"/>
      <c r="D29" s="34"/>
      <c r="E29" s="34"/>
      <c r="F29" s="34"/>
    </row>
    <row r="30" ht="15.75" customHeight="1">
      <c r="B30" s="34"/>
      <c r="C30" s="34"/>
      <c r="D30" s="34"/>
      <c r="E30" s="34"/>
      <c r="F30" s="34"/>
    </row>
    <row r="31" ht="15.75" customHeight="1">
      <c r="B31" s="34"/>
      <c r="C31" s="34"/>
      <c r="D31" s="34"/>
      <c r="E31" s="34"/>
      <c r="F31" s="34"/>
    </row>
    <row r="32" ht="15.75" customHeight="1">
      <c r="B32" s="34"/>
      <c r="C32" s="34"/>
      <c r="D32" s="34"/>
      <c r="E32" s="34"/>
      <c r="F32" s="34"/>
    </row>
    <row r="33" ht="15.75" customHeight="1">
      <c r="B33" s="34"/>
      <c r="C33" s="34"/>
      <c r="D33" s="34"/>
      <c r="E33" s="34"/>
      <c r="F33" s="34"/>
    </row>
    <row r="34" ht="15.75" customHeight="1">
      <c r="B34" s="34"/>
      <c r="C34" s="34"/>
      <c r="D34" s="34"/>
      <c r="E34" s="34"/>
      <c r="F34" s="34"/>
    </row>
    <row r="35" ht="15.75" customHeight="1">
      <c r="B35" s="34"/>
      <c r="C35" s="34"/>
      <c r="D35" s="34"/>
      <c r="E35" s="34"/>
      <c r="F35" s="34"/>
    </row>
    <row r="36" ht="15.75" customHeight="1">
      <c r="B36" s="34"/>
      <c r="C36" s="34"/>
      <c r="D36" s="34"/>
      <c r="E36" s="34"/>
      <c r="F36" s="34"/>
    </row>
    <row r="37" ht="15.75" customHeight="1">
      <c r="B37" s="34"/>
      <c r="C37" s="34"/>
      <c r="D37" s="34"/>
      <c r="E37" s="34"/>
      <c r="F37" s="34"/>
    </row>
    <row r="38" ht="15.75" customHeight="1">
      <c r="B38" s="34"/>
      <c r="C38" s="34"/>
      <c r="D38" s="34"/>
      <c r="E38" s="34"/>
      <c r="F38" s="34"/>
    </row>
    <row r="39" ht="15.75" customHeight="1">
      <c r="B39" s="34"/>
      <c r="C39" s="34"/>
      <c r="D39" s="34"/>
      <c r="E39" s="34"/>
      <c r="F39" s="34"/>
    </row>
    <row r="40" ht="15.75" customHeight="1">
      <c r="A40" s="28" t="s">
        <v>13</v>
      </c>
    </row>
    <row r="41" ht="15.75" customHeight="1">
      <c r="A41" s="29" t="s">
        <v>14</v>
      </c>
    </row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autoFilter ref="$A$1:$G$8"/>
  <conditionalFormatting sqref="C2:C8">
    <cfRule type="cellIs" dxfId="0" priority="1" operator="equal">
      <formula>"High"</formula>
    </cfRule>
  </conditionalFormatting>
  <conditionalFormatting sqref="C2:C8">
    <cfRule type="cellIs" dxfId="2" priority="2" operator="equal">
      <formula>"Medium"</formula>
    </cfRule>
  </conditionalFormatting>
  <conditionalFormatting sqref="C2:C8">
    <cfRule type="cellIs" dxfId="4" priority="3" operator="equal">
      <formula>"Low"</formula>
    </cfRule>
  </conditionalFormatting>
  <conditionalFormatting sqref="D2:D8">
    <cfRule type="cellIs" dxfId="0" priority="4" operator="equal">
      <formula>"High"</formula>
    </cfRule>
  </conditionalFormatting>
  <conditionalFormatting sqref="D2:D8">
    <cfRule type="cellIs" dxfId="2" priority="5" operator="equal">
      <formula>"Medium"</formula>
    </cfRule>
  </conditionalFormatting>
  <conditionalFormatting sqref="D2:D8">
    <cfRule type="cellIs" dxfId="4" priority="6" operator="equal">
      <formula>"Low"</formula>
    </cfRule>
  </conditionalFormatting>
  <conditionalFormatting sqref="E2:E8">
    <cfRule type="cellIs" dxfId="0" priority="7" operator="equal">
      <formula>"Low"</formula>
    </cfRule>
  </conditionalFormatting>
  <conditionalFormatting sqref="E2:E8">
    <cfRule type="cellIs" dxfId="2" priority="8" operator="equal">
      <formula>"Medium"</formula>
    </cfRule>
  </conditionalFormatting>
  <conditionalFormatting sqref="E2:E8">
    <cfRule type="cellIs" dxfId="3" priority="9" operator="equal">
      <formula>"High"</formula>
    </cfRule>
  </conditionalFormatting>
  <conditionalFormatting sqref="F2:F8">
    <cfRule type="cellIs" dxfId="3" priority="10" operator="equal">
      <formula>"P0"</formula>
    </cfRule>
  </conditionalFormatting>
  <conditionalFormatting sqref="F2:F8">
    <cfRule type="cellIs" dxfId="2" priority="11" operator="equal">
      <formula>"P1"</formula>
    </cfRule>
  </conditionalFormatting>
  <conditionalFormatting sqref="F2:F8">
    <cfRule type="cellIs" dxfId="1" priority="12" operator="equal">
      <formula>"P2"</formula>
    </cfRule>
  </conditionalFormatting>
  <conditionalFormatting sqref="F2:F8">
    <cfRule type="cellIs" dxfId="4" priority="13" operator="equal">
      <formula>"P3"</formula>
    </cfRule>
  </conditionalFormatting>
  <dataValidations>
    <dataValidation type="list" allowBlank="1" sqref="C2:D39">
      <formula1>"High,Medium,Low"</formula1>
    </dataValidation>
    <dataValidation type="list" allowBlank="1" sqref="E2:E39">
      <formula1>"Low,Medium,High"</formula1>
    </dataValidation>
    <dataValidation type="list" allowBlank="1" sqref="F2:F39">
      <formula1>"P0,P1,P2,P3"</formula1>
    </dataValidation>
    <dataValidation type="list" allowBlank="1" sqref="B2:B39">
      <formula1>"Discovery,Evaluation,Purchase,Onboarding,Adoption,Expansion,Renewal"</formula1>
    </dataValidation>
  </dataValidations>
  <printOptions/>
  <pageMargins bottom="1.0" footer="0.0" header="0.0" left="0.75" right="0.75" top="1.0"/>
  <pageSetup paperSize="9" orientation="portrait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8.71"/>
  </cols>
  <sheetData>
    <row r="1">
      <c r="A1" s="34" t="s">
        <v>54</v>
      </c>
      <c r="B1" s="34" t="s">
        <v>165</v>
      </c>
      <c r="C1" s="34" t="s">
        <v>166</v>
      </c>
      <c r="D1" s="34" t="s">
        <v>167</v>
      </c>
    </row>
    <row r="2">
      <c r="A2" s="34" t="s">
        <v>44</v>
      </c>
      <c r="B2" s="34">
        <f>SUMIF('Friction Log'!$B:$B,A2,'Friction Log'!$C:$C)</f>
        <v>2</v>
      </c>
      <c r="C2" s="40">
        <f>IFERROR((COUNTIFS(Quotes!$B:$B,A2,Quotes!$D:$D,"😊 Positive")+0.5*COUNTIFS(Quotes!$B:$B,A2,Quotes!$D:$D,"😐 Neutral"))/COUNTIF(Quotes!$B:$B,A2),0)</f>
        <v>0.5</v>
      </c>
      <c r="D2" s="34">
        <f>COUNTIF(Quotes!$B:$B,A2)</f>
        <v>2</v>
      </c>
    </row>
    <row r="3">
      <c r="A3" s="34" t="s">
        <v>33</v>
      </c>
      <c r="B3" s="34">
        <f>SUMIF('Friction Log'!$B:$B,A3,'Friction Log'!$C:$C)</f>
        <v>3</v>
      </c>
      <c r="C3" s="40">
        <f>IFERROR((COUNTIFS(Quotes!$B:$B,A3,Quotes!$D:$D,"😊 Positive")+0.5*COUNTIFS(Quotes!$B:$B,A3,Quotes!$D:$D,"😐 Neutral"))/COUNTIF(Quotes!$B:$B,A3),0)</f>
        <v>0.375</v>
      </c>
      <c r="D3" s="34">
        <f>COUNTIF(Quotes!$B:$B,A3)</f>
        <v>4</v>
      </c>
    </row>
    <row r="4">
      <c r="A4" s="34" t="s">
        <v>49</v>
      </c>
      <c r="B4" s="34">
        <f>SUMIF('Friction Log'!$B:$B,A4,'Friction Log'!$C:$C)</f>
        <v>2</v>
      </c>
      <c r="C4" s="40">
        <f>IFERROR((COUNTIFS(Quotes!$B:$B,A4,Quotes!$D:$D,"😊 Positive")+0.5*COUNTIFS(Quotes!$B:$B,A4,Quotes!$D:$D,"😐 Neutral"))/COUNTIF(Quotes!$B:$B,A4),0)</f>
        <v>0.25</v>
      </c>
      <c r="D4" s="34">
        <f>COUNTIF(Quotes!$B:$B,A4)</f>
        <v>2</v>
      </c>
    </row>
    <row r="5">
      <c r="A5" s="34" t="s">
        <v>29</v>
      </c>
      <c r="B5" s="34">
        <f>SUMIF('Friction Log'!$B:$B,A5,'Friction Log'!$C:$C)</f>
        <v>6</v>
      </c>
      <c r="C5" s="40">
        <f>IFERROR((COUNTIFS(Quotes!$B:$B,A5,Quotes!$D:$D,"😊 Positive")+0.5*COUNTIFS(Quotes!$B:$B,A5,Quotes!$D:$D,"😐 Neutral"))/COUNTIF(Quotes!$B:$B,A5),0)</f>
        <v>0</v>
      </c>
      <c r="D5" s="34">
        <f>COUNTIF(Quotes!$B:$B,A5)</f>
        <v>3</v>
      </c>
    </row>
    <row r="6">
      <c r="A6" s="34" t="s">
        <v>23</v>
      </c>
      <c r="B6" s="34">
        <f>SUMIF('Friction Log'!$B:$B,A6,'Friction Log'!$C:$C)</f>
        <v>3</v>
      </c>
      <c r="C6" s="40">
        <f>IFERROR((COUNTIFS(Quotes!$B:$B,A6,Quotes!$D:$D,"😊 Positive")+0.5*COUNTIFS(Quotes!$B:$B,A6,Quotes!$D:$D,"😐 Neutral"))/COUNTIF(Quotes!$B:$B,A6),0)</f>
        <v>0.5</v>
      </c>
      <c r="D6" s="34">
        <f>COUNTIF(Quotes!$B:$B,A6)</f>
        <v>3</v>
      </c>
    </row>
    <row r="7">
      <c r="A7" s="34" t="s">
        <v>40</v>
      </c>
      <c r="B7" s="34">
        <f>SUMIF('Friction Log'!$B:$B,A7,'Friction Log'!$C:$C)</f>
        <v>2</v>
      </c>
      <c r="C7" s="40">
        <f>IFERROR((COUNTIFS(Quotes!$B:$B,A7,Quotes!$D:$D,"😊 Positive")+0.5*COUNTIFS(Quotes!$B:$B,A7,Quotes!$D:$D,"😐 Neutral"))/COUNTIF(Quotes!$B:$B,A7),0)</f>
        <v>0.25</v>
      </c>
      <c r="D7" s="34">
        <f>COUNTIF(Quotes!$B:$B,A7)</f>
        <v>2</v>
      </c>
    </row>
    <row r="8">
      <c r="A8" s="34" t="s">
        <v>37</v>
      </c>
      <c r="B8" s="34">
        <f>SUMIF('Friction Log'!$B:$B,A8,'Friction Log'!$C:$C)</f>
        <v>2</v>
      </c>
      <c r="C8" s="40">
        <f>IFERROR((COUNTIFS(Quotes!$B:$B,A8,Quotes!$D:$D,"😊 Positive")+0.5*COUNTIFS(Quotes!$B:$B,A8,Quotes!$D:$D,"😐 Neutral"))/COUNTIF(Quotes!$B:$B,A8),0)</f>
        <v>0.75</v>
      </c>
      <c r="D8" s="34">
        <f>COUNTIF(Quotes!$B:$B,A8)</f>
        <v>2</v>
      </c>
    </row>
    <row r="10">
      <c r="A10" s="34" t="s">
        <v>57</v>
      </c>
      <c r="B10" s="34" t="s">
        <v>168</v>
      </c>
    </row>
    <row r="11">
      <c r="A11" s="34" t="s">
        <v>62</v>
      </c>
      <c r="B11" s="34">
        <f>COUNTIF(Quotes!$D:$D,"😊 Positive")</f>
        <v>4</v>
      </c>
    </row>
    <row r="12">
      <c r="A12" s="34" t="s">
        <v>67</v>
      </c>
      <c r="B12" s="34">
        <f>COUNTIF(Quotes!$D:$D,"😐 Neutral")</f>
        <v>5</v>
      </c>
    </row>
    <row r="13">
      <c r="A13" s="34" t="s">
        <v>76</v>
      </c>
      <c r="B13" s="34">
        <f>COUNTIF(Quotes!$D:$D,"😞 Negative")</f>
        <v>9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1.0" footer="0.0" header="0.0" left="0.75" right="0.75" top="1.0"/>
  <pageSetup paperSize="9" orientation="portrait"/>
  <drawing r:id="rId1"/>
</worksheet>
</file>